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5085" windowWidth="21645" windowHeight="5145"/>
  </bookViews>
  <sheets>
    <sheet name="T.L menn" sheetId="1" r:id="rId1"/>
    <sheet name="T.L kvinner" sheetId="7" r:id="rId2"/>
    <sheet name="T.L junior" sheetId="6" r:id="rId3"/>
    <sheet name="6 beste menn" sheetId="5" state="hidden" r:id="rId4"/>
    <sheet name="6 beste kvinner" sheetId="4" state="hidden" r:id="rId5"/>
    <sheet name="6 beste junior" sheetId="2" state="hidden" r:id="rId6"/>
    <sheet name="Oversikt økonomi" sheetId="3" state="hidden" r:id="rId7"/>
    <sheet name="Premieoversikt" sheetId="8" state="hidden" r:id="rId8"/>
    <sheet name="Ark1" sheetId="9" r:id="rId9"/>
  </sheets>
  <calcPr calcId="125725"/>
</workbook>
</file>

<file path=xl/calcChain.xml><?xml version="1.0" encoding="utf-8"?>
<calcChain xmlns="http://schemas.openxmlformats.org/spreadsheetml/2006/main">
  <c r="N31" i="7"/>
  <c r="O31"/>
  <c r="N64" i="1"/>
  <c r="O64"/>
  <c r="N54"/>
  <c r="O54"/>
  <c r="N53"/>
  <c r="O53"/>
  <c r="N29"/>
  <c r="O29"/>
  <c r="N24"/>
  <c r="O24"/>
  <c r="N18"/>
  <c r="O18"/>
  <c r="N94"/>
  <c r="O94"/>
  <c r="N93"/>
  <c r="O93"/>
  <c r="N82"/>
  <c r="O82"/>
  <c r="I7" i="3"/>
  <c r="J101" i="5"/>
  <c r="K101"/>
  <c r="L101"/>
  <c r="N59" i="1"/>
  <c r="O59"/>
  <c r="J21" i="2"/>
  <c r="K21"/>
  <c r="L21"/>
  <c r="N5" i="6"/>
  <c r="O5"/>
  <c r="P5" s="1"/>
  <c r="J92" i="5"/>
  <c r="K92"/>
  <c r="J155"/>
  <c r="K155"/>
  <c r="J107"/>
  <c r="K107"/>
  <c r="J93"/>
  <c r="K93"/>
  <c r="J134"/>
  <c r="K134"/>
  <c r="N85" i="1"/>
  <c r="O85"/>
  <c r="J12" i="2"/>
  <c r="L12"/>
  <c r="K12"/>
  <c r="J36" i="4"/>
  <c r="K36"/>
  <c r="L36"/>
  <c r="J137" i="5"/>
  <c r="K137"/>
  <c r="J124"/>
  <c r="K124"/>
  <c r="J97"/>
  <c r="K97"/>
  <c r="J152"/>
  <c r="K152"/>
  <c r="N33" i="7"/>
  <c r="O33"/>
  <c r="N69" i="1"/>
  <c r="N28"/>
  <c r="O28"/>
  <c r="J157" i="5"/>
  <c r="K157"/>
  <c r="J135"/>
  <c r="K135"/>
  <c r="J109"/>
  <c r="K109"/>
  <c r="J150"/>
  <c r="K150"/>
  <c r="J140"/>
  <c r="K140"/>
  <c r="L140"/>
  <c r="O69" i="1"/>
  <c r="N65"/>
  <c r="O65"/>
  <c r="N48"/>
  <c r="O48"/>
  <c r="N55"/>
  <c r="O55"/>
  <c r="J18" i="2"/>
  <c r="K18"/>
  <c r="L18"/>
  <c r="J34" i="4"/>
  <c r="K34"/>
  <c r="J26"/>
  <c r="K26"/>
  <c r="N45" i="7"/>
  <c r="O45"/>
  <c r="P45" s="1"/>
  <c r="N23"/>
  <c r="O23"/>
  <c r="J105" i="5"/>
  <c r="K105"/>
  <c r="J103"/>
  <c r="L103"/>
  <c r="K103"/>
  <c r="J95"/>
  <c r="L95"/>
  <c r="K95"/>
  <c r="J119"/>
  <c r="K119"/>
  <c r="J138"/>
  <c r="K138"/>
  <c r="J16" i="2"/>
  <c r="K16"/>
  <c r="L16"/>
  <c r="J4"/>
  <c r="K4"/>
  <c r="J3"/>
  <c r="K3"/>
  <c r="J6"/>
  <c r="K6"/>
  <c r="J13"/>
  <c r="K13"/>
  <c r="J5"/>
  <c r="K5"/>
  <c r="J15"/>
  <c r="K15"/>
  <c r="L15"/>
  <c r="J14"/>
  <c r="K14"/>
  <c r="J8"/>
  <c r="K8"/>
  <c r="L8"/>
  <c r="J7"/>
  <c r="L7"/>
  <c r="K7"/>
  <c r="J17"/>
  <c r="K17"/>
  <c r="J9"/>
  <c r="K9"/>
  <c r="J19"/>
  <c r="K19"/>
  <c r="J20"/>
  <c r="K20"/>
  <c r="J76" i="5"/>
  <c r="K76"/>
  <c r="N3" i="6"/>
  <c r="O3"/>
  <c r="N37" i="1"/>
  <c r="O37"/>
  <c r="N36"/>
  <c r="O36"/>
  <c r="N5" i="7"/>
  <c r="O5"/>
  <c r="N12"/>
  <c r="O12"/>
  <c r="N40" i="1"/>
  <c r="O40"/>
  <c r="J17" i="4"/>
  <c r="K17"/>
  <c r="J71" i="5"/>
  <c r="K71"/>
  <c r="J61"/>
  <c r="K61"/>
  <c r="N4" i="6"/>
  <c r="O4"/>
  <c r="N51" i="1"/>
  <c r="O51"/>
  <c r="N20" i="7"/>
  <c r="O20"/>
  <c r="J37" i="4"/>
  <c r="K37"/>
  <c r="N21" i="7"/>
  <c r="O21"/>
  <c r="C4" i="3"/>
  <c r="J142" i="5"/>
  <c r="K142"/>
  <c r="J65"/>
  <c r="K65"/>
  <c r="J82"/>
  <c r="K82"/>
  <c r="J153"/>
  <c r="K153"/>
  <c r="L153"/>
  <c r="J70"/>
  <c r="K70"/>
  <c r="L70"/>
  <c r="J156"/>
  <c r="K156"/>
  <c r="L156"/>
  <c r="N23" i="1"/>
  <c r="O23"/>
  <c r="N66"/>
  <c r="O66"/>
  <c r="N92"/>
  <c r="O92"/>
  <c r="N67"/>
  <c r="O67"/>
  <c r="D4" i="3"/>
  <c r="K4" s="1"/>
  <c r="B4"/>
  <c r="K28" i="4"/>
  <c r="L28"/>
  <c r="J28"/>
  <c r="J6"/>
  <c r="J133" i="5"/>
  <c r="K133"/>
  <c r="J143"/>
  <c r="L143"/>
  <c r="K143"/>
  <c r="J132"/>
  <c r="L132"/>
  <c r="K132"/>
  <c r="J7"/>
  <c r="K7"/>
  <c r="J128"/>
  <c r="L128"/>
  <c r="K128"/>
  <c r="J11"/>
  <c r="K11"/>
  <c r="J117"/>
  <c r="K117"/>
  <c r="J86"/>
  <c r="L86"/>
  <c r="K86"/>
  <c r="J149"/>
  <c r="L149"/>
  <c r="K149"/>
  <c r="J38"/>
  <c r="L38"/>
  <c r="K38"/>
  <c r="J144"/>
  <c r="K144"/>
  <c r="J56"/>
  <c r="K56"/>
  <c r="J75"/>
  <c r="K75"/>
  <c r="J129"/>
  <c r="K129"/>
  <c r="J85"/>
  <c r="K85"/>
  <c r="J136"/>
  <c r="K136"/>
  <c r="J50"/>
  <c r="K50"/>
  <c r="J100"/>
  <c r="K100"/>
  <c r="J59"/>
  <c r="K59"/>
  <c r="J122"/>
  <c r="K122"/>
  <c r="J18"/>
  <c r="L18"/>
  <c r="K18"/>
  <c r="J35"/>
  <c r="K35"/>
  <c r="J88"/>
  <c r="K88"/>
  <c r="J5"/>
  <c r="K5"/>
  <c r="J147"/>
  <c r="K147"/>
  <c r="J69"/>
  <c r="K69"/>
  <c r="J8"/>
  <c r="K8"/>
  <c r="J6"/>
  <c r="K6"/>
  <c r="N29" i="7"/>
  <c r="O29"/>
  <c r="N39" i="1"/>
  <c r="O39"/>
  <c r="N68"/>
  <c r="O68"/>
  <c r="N100"/>
  <c r="O100"/>
  <c r="N49"/>
  <c r="O49"/>
  <c r="N89"/>
  <c r="O89"/>
  <c r="N32"/>
  <c r="O32"/>
  <c r="N25"/>
  <c r="O25"/>
  <c r="N70"/>
  <c r="O70"/>
  <c r="N91"/>
  <c r="O91"/>
  <c r="N77"/>
  <c r="O77"/>
  <c r="N103"/>
  <c r="O103"/>
  <c r="N11"/>
  <c r="O11"/>
  <c r="N88"/>
  <c r="O88"/>
  <c r="N26"/>
  <c r="O26"/>
  <c r="N41"/>
  <c r="O41"/>
  <c r="N14"/>
  <c r="O14"/>
  <c r="N12"/>
  <c r="O12"/>
  <c r="N63"/>
  <c r="O63"/>
  <c r="N86"/>
  <c r="O86"/>
  <c r="N60"/>
  <c r="O60"/>
  <c r="N13"/>
  <c r="O13"/>
  <c r="N42"/>
  <c r="O42"/>
  <c r="N105"/>
  <c r="O105"/>
  <c r="N62"/>
  <c r="O62"/>
  <c r="N38"/>
  <c r="O38"/>
  <c r="N22" i="7"/>
  <c r="O22"/>
  <c r="N6"/>
  <c r="O6"/>
  <c r="N39"/>
  <c r="O39"/>
  <c r="N87" i="1"/>
  <c r="O87"/>
  <c r="N47"/>
  <c r="O47"/>
  <c r="N98"/>
  <c r="O98"/>
  <c r="N61"/>
  <c r="O61"/>
  <c r="J27" i="4"/>
  <c r="K27"/>
  <c r="J15"/>
  <c r="K15"/>
  <c r="N17" i="7"/>
  <c r="O17"/>
  <c r="I5" i="3"/>
  <c r="I32"/>
  <c r="I6"/>
  <c r="F32"/>
  <c r="C32"/>
  <c r="I4"/>
  <c r="J55" i="5"/>
  <c r="K55"/>
  <c r="N17" i="1"/>
  <c r="O17"/>
  <c r="J60" i="5"/>
  <c r="K60"/>
  <c r="J64"/>
  <c r="K64"/>
  <c r="J62"/>
  <c r="K62"/>
  <c r="J16"/>
  <c r="K16"/>
  <c r="L16"/>
  <c r="J146"/>
  <c r="L146"/>
  <c r="K146"/>
  <c r="J94"/>
  <c r="K94"/>
  <c r="J34"/>
  <c r="K34"/>
  <c r="L34"/>
  <c r="J77"/>
  <c r="K77"/>
  <c r="J113"/>
  <c r="K113"/>
  <c r="J120"/>
  <c r="K120"/>
  <c r="J131"/>
  <c r="L131"/>
  <c r="K131"/>
  <c r="J114"/>
  <c r="K114"/>
  <c r="J102"/>
  <c r="K102"/>
  <c r="J43"/>
  <c r="K43"/>
  <c r="J87"/>
  <c r="K87"/>
  <c r="J21"/>
  <c r="K21"/>
  <c r="J90"/>
  <c r="K90"/>
  <c r="J32"/>
  <c r="K32"/>
  <c r="J161"/>
  <c r="K161"/>
  <c r="J28"/>
  <c r="L28"/>
  <c r="K28"/>
  <c r="J48"/>
  <c r="K48"/>
  <c r="J127"/>
  <c r="K127"/>
  <c r="J15"/>
  <c r="K15"/>
  <c r="J78"/>
  <c r="K78"/>
  <c r="J49"/>
  <c r="K49"/>
  <c r="J89"/>
  <c r="K89"/>
  <c r="J9"/>
  <c r="K9"/>
  <c r="J17"/>
  <c r="K17"/>
  <c r="J67"/>
  <c r="K67"/>
  <c r="J98"/>
  <c r="K98"/>
  <c r="J45"/>
  <c r="K45"/>
  <c r="J106"/>
  <c r="K106"/>
  <c r="J44"/>
  <c r="K44"/>
  <c r="J30"/>
  <c r="K30"/>
  <c r="J139"/>
  <c r="K139"/>
  <c r="J14"/>
  <c r="K14"/>
  <c r="J66"/>
  <c r="K66"/>
  <c r="J27"/>
  <c r="K27"/>
  <c r="J39"/>
  <c r="K39"/>
  <c r="J112"/>
  <c r="K112"/>
  <c r="J115"/>
  <c r="K115"/>
  <c r="J83"/>
  <c r="K83"/>
  <c r="J81"/>
  <c r="K81"/>
  <c r="J123"/>
  <c r="K123"/>
  <c r="J99"/>
  <c r="K99"/>
  <c r="J22"/>
  <c r="K22"/>
  <c r="L22"/>
  <c r="J148"/>
  <c r="K148"/>
  <c r="J154"/>
  <c r="L154"/>
  <c r="K154"/>
  <c r="J63"/>
  <c r="K63"/>
  <c r="J151"/>
  <c r="K151"/>
  <c r="J111"/>
  <c r="K111"/>
  <c r="J24"/>
  <c r="K24"/>
  <c r="J58"/>
  <c r="K58"/>
  <c r="J84"/>
  <c r="K84"/>
  <c r="J68"/>
  <c r="K68"/>
  <c r="J145"/>
  <c r="K145"/>
  <c r="J46"/>
  <c r="K46"/>
  <c r="J26"/>
  <c r="K26"/>
  <c r="J36"/>
  <c r="K36"/>
  <c r="J73"/>
  <c r="K73"/>
  <c r="J79"/>
  <c r="L79"/>
  <c r="K79"/>
  <c r="J12"/>
  <c r="K12"/>
  <c r="J53"/>
  <c r="K53"/>
  <c r="L53"/>
  <c r="J3"/>
  <c r="K3"/>
  <c r="J52"/>
  <c r="K52"/>
  <c r="J54"/>
  <c r="K54"/>
  <c r="L54"/>
  <c r="J104"/>
  <c r="K104"/>
  <c r="J126"/>
  <c r="K126"/>
  <c r="J19"/>
  <c r="K19"/>
  <c r="L19"/>
  <c r="J41"/>
  <c r="K41"/>
  <c r="J47"/>
  <c r="K47"/>
  <c r="J118"/>
  <c r="K118"/>
  <c r="J10"/>
  <c r="K10"/>
  <c r="J42"/>
  <c r="K42"/>
  <c r="J108"/>
  <c r="K108"/>
  <c r="J130"/>
  <c r="K130"/>
  <c r="J74"/>
  <c r="K74"/>
  <c r="L74"/>
  <c r="J29"/>
  <c r="K29"/>
  <c r="L29"/>
  <c r="J72"/>
  <c r="K72"/>
  <c r="J121"/>
  <c r="K121"/>
  <c r="J159"/>
  <c r="K159"/>
  <c r="J57"/>
  <c r="K57"/>
  <c r="N8" i="1"/>
  <c r="O8"/>
  <c r="K11" i="2"/>
  <c r="J11"/>
  <c r="K29" i="4"/>
  <c r="J29"/>
  <c r="K30"/>
  <c r="J30"/>
  <c r="L30"/>
  <c r="K33"/>
  <c r="J33"/>
  <c r="L33"/>
  <c r="K24"/>
  <c r="J24"/>
  <c r="K25"/>
  <c r="J25"/>
  <c r="K18"/>
  <c r="J18"/>
  <c r="K32"/>
  <c r="J32"/>
  <c r="L32"/>
  <c r="K14"/>
  <c r="J14"/>
  <c r="K21"/>
  <c r="J21"/>
  <c r="K23"/>
  <c r="J23"/>
  <c r="K11"/>
  <c r="J11"/>
  <c r="L11"/>
  <c r="K9"/>
  <c r="J9"/>
  <c r="L9"/>
  <c r="K13"/>
  <c r="J13"/>
  <c r="L13"/>
  <c r="K19"/>
  <c r="J19"/>
  <c r="K20"/>
  <c r="J20"/>
  <c r="L20"/>
  <c r="K10"/>
  <c r="J10"/>
  <c r="K31"/>
  <c r="J31"/>
  <c r="K3"/>
  <c r="J3"/>
  <c r="K35"/>
  <c r="J35"/>
  <c r="K12"/>
  <c r="J12"/>
  <c r="K16"/>
  <c r="J16"/>
  <c r="L16"/>
  <c r="K7"/>
  <c r="J7"/>
  <c r="K5"/>
  <c r="J5"/>
  <c r="K8"/>
  <c r="J8"/>
  <c r="K6"/>
  <c r="K4"/>
  <c r="J4"/>
  <c r="K160" i="5"/>
  <c r="J160"/>
  <c r="K158"/>
  <c r="J158"/>
  <c r="K116"/>
  <c r="J116"/>
  <c r="K37"/>
  <c r="J37"/>
  <c r="K80"/>
  <c r="J80"/>
  <c r="K110"/>
  <c r="J110"/>
  <c r="K125"/>
  <c r="J125"/>
  <c r="K31"/>
  <c r="J31"/>
  <c r="K33"/>
  <c r="J33"/>
  <c r="K25"/>
  <c r="J25"/>
  <c r="K13"/>
  <c r="J13"/>
  <c r="K40"/>
  <c r="L40"/>
  <c r="J40"/>
  <c r="K51"/>
  <c r="J51"/>
  <c r="K23"/>
  <c r="J23"/>
  <c r="K96"/>
  <c r="J96"/>
  <c r="K141"/>
  <c r="J141"/>
  <c r="K4"/>
  <c r="J4"/>
  <c r="K20"/>
  <c r="J20"/>
  <c r="O34" i="7"/>
  <c r="N34"/>
  <c r="O30"/>
  <c r="N30"/>
  <c r="O27"/>
  <c r="N27"/>
  <c r="O40"/>
  <c r="N40"/>
  <c r="O18"/>
  <c r="N18"/>
  <c r="O19"/>
  <c r="N19"/>
  <c r="O16"/>
  <c r="N16"/>
  <c r="O28"/>
  <c r="N28"/>
  <c r="O32"/>
  <c r="N32"/>
  <c r="O11"/>
  <c r="N11"/>
  <c r="O10"/>
  <c r="N10"/>
  <c r="O44"/>
  <c r="N44"/>
  <c r="O10" i="1"/>
  <c r="N10"/>
  <c r="O44"/>
  <c r="N44"/>
  <c r="O104"/>
  <c r="N104"/>
  <c r="O9"/>
  <c r="N9"/>
  <c r="O72"/>
  <c r="N72"/>
  <c r="O43"/>
  <c r="N43"/>
  <c r="O30"/>
  <c r="N30"/>
  <c r="O84"/>
  <c r="N84"/>
  <c r="O46"/>
  <c r="N46"/>
  <c r="O83"/>
  <c r="N83"/>
  <c r="O27"/>
  <c r="N27"/>
  <c r="O99"/>
  <c r="N99"/>
  <c r="O16"/>
  <c r="N16"/>
  <c r="O71"/>
  <c r="N71"/>
  <c r="O31"/>
  <c r="N31"/>
  <c r="O22"/>
  <c r="N22"/>
  <c r="O15"/>
  <c r="N15"/>
  <c r="O45"/>
  <c r="N45"/>
  <c r="O81"/>
  <c r="N81"/>
  <c r="O90"/>
  <c r="N90"/>
  <c r="O52"/>
  <c r="N52"/>
  <c r="O102"/>
  <c r="N102"/>
  <c r="O76"/>
  <c r="N76"/>
  <c r="O7"/>
  <c r="N7"/>
  <c r="O5"/>
  <c r="N5"/>
  <c r="O6"/>
  <c r="N6"/>
  <c r="O50"/>
  <c r="N50"/>
  <c r="O101"/>
  <c r="N101"/>
  <c r="C5" i="3"/>
  <c r="D5"/>
  <c r="F5" s="1"/>
  <c r="B6"/>
  <c r="D6"/>
  <c r="E6" s="1"/>
  <c r="H6" s="1"/>
  <c r="B5"/>
  <c r="L19" i="4"/>
  <c r="L6"/>
  <c r="L13" i="2"/>
  <c r="L48" i="5"/>
  <c r="L59"/>
  <c r="L113"/>
  <c r="L155"/>
  <c r="L29" i="4"/>
  <c r="L27"/>
  <c r="L20" i="2"/>
  <c r="L20" i="5"/>
  <c r="L9" i="2"/>
  <c r="L14"/>
  <c r="L11"/>
  <c r="L17"/>
  <c r="L6"/>
  <c r="L3"/>
  <c r="L5"/>
  <c r="L7" i="4"/>
  <c r="L25"/>
  <c r="L24"/>
  <c r="L37"/>
  <c r="L4"/>
  <c r="L34"/>
  <c r="L14"/>
  <c r="L21"/>
  <c r="L121" i="5"/>
  <c r="L41"/>
  <c r="L12"/>
  <c r="L110"/>
  <c r="L108"/>
  <c r="L151"/>
  <c r="L98"/>
  <c r="L102"/>
  <c r="L122"/>
  <c r="L144"/>
  <c r="L142"/>
  <c r="L97"/>
  <c r="L137"/>
  <c r="L104"/>
  <c r="L138"/>
  <c r="L150"/>
  <c r="L96"/>
  <c r="L33"/>
  <c r="L160"/>
  <c r="L126"/>
  <c r="L73"/>
  <c r="L148"/>
  <c r="L123"/>
  <c r="L27"/>
  <c r="L147"/>
  <c r="L7"/>
  <c r="L133"/>
  <c r="L134"/>
  <c r="L107"/>
  <c r="L60"/>
  <c r="L71"/>
  <c r="L158"/>
  <c r="L109"/>
  <c r="L32"/>
  <c r="L139"/>
  <c r="L13"/>
  <c r="L80"/>
  <c r="L145"/>
  <c r="L136"/>
  <c r="L43"/>
  <c r="L152"/>
  <c r="L5"/>
  <c r="L3"/>
  <c r="L90"/>
  <c r="L77"/>
  <c r="L64"/>
  <c r="L19" i="2"/>
  <c r="L4"/>
  <c r="L12" i="4"/>
  <c r="L35"/>
  <c r="L3"/>
  <c r="L31"/>
  <c r="L10"/>
  <c r="L15"/>
  <c r="L17"/>
  <c r="L23"/>
  <c r="L18"/>
  <c r="L26"/>
  <c r="L5"/>
  <c r="L8"/>
  <c r="L36" i="5"/>
  <c r="L26"/>
  <c r="L67"/>
  <c r="L17"/>
  <c r="L8"/>
  <c r="L69"/>
  <c r="L88"/>
  <c r="L35"/>
  <c r="L85"/>
  <c r="L111"/>
  <c r="L99"/>
  <c r="L115"/>
  <c r="L112"/>
  <c r="L106"/>
  <c r="L114"/>
  <c r="L120"/>
  <c r="L100"/>
  <c r="L141"/>
  <c r="L51"/>
  <c r="L125"/>
  <c r="L116"/>
  <c r="L159"/>
  <c r="L72"/>
  <c r="L130"/>
  <c r="L118"/>
  <c r="L47"/>
  <c r="L84"/>
  <c r="L83"/>
  <c r="L39"/>
  <c r="L66"/>
  <c r="L45"/>
  <c r="L9"/>
  <c r="L49"/>
  <c r="L15"/>
  <c r="L161"/>
  <c r="L21"/>
  <c r="L55"/>
  <c r="L129"/>
  <c r="L75"/>
  <c r="L117"/>
  <c r="L82"/>
  <c r="L61"/>
  <c r="L76"/>
  <c r="L119"/>
  <c r="L105"/>
  <c r="L157"/>
  <c r="L124"/>
  <c r="L92"/>
  <c r="L94"/>
  <c r="L11"/>
  <c r="L57"/>
  <c r="L58"/>
  <c r="L135"/>
  <c r="L4"/>
  <c r="L68"/>
  <c r="L10"/>
  <c r="L14"/>
  <c r="L56"/>
  <c r="L65"/>
  <c r="L52"/>
  <c r="L46"/>
  <c r="L127"/>
  <c r="L81"/>
  <c r="L31"/>
  <c r="L23"/>
  <c r="L63"/>
  <c r="L62"/>
  <c r="L44"/>
  <c r="L24"/>
  <c r="L30"/>
  <c r="L6"/>
  <c r="L37"/>
  <c r="L93"/>
  <c r="L78"/>
  <c r="L25"/>
  <c r="L42"/>
  <c r="L87"/>
  <c r="L89"/>
  <c r="L50"/>
  <c r="P20" i="7" l="1"/>
  <c r="P27"/>
  <c r="P29"/>
  <c r="P30"/>
  <c r="P34"/>
  <c r="P16"/>
  <c r="P19"/>
  <c r="P18"/>
  <c r="P11"/>
  <c r="P31"/>
  <c r="P3" i="6"/>
  <c r="P4"/>
  <c r="P40" i="7"/>
  <c r="K5" i="3"/>
  <c r="K7" s="1"/>
  <c r="P5" i="7"/>
  <c r="P32"/>
  <c r="P28"/>
  <c r="P6"/>
  <c r="P12"/>
  <c r="P44"/>
  <c r="P10"/>
  <c r="P17"/>
  <c r="P39"/>
  <c r="P22"/>
  <c r="C7" i="3"/>
  <c r="P21" i="7"/>
  <c r="P23"/>
  <c r="E5" i="3"/>
  <c r="H5" s="1"/>
  <c r="P33" i="7"/>
  <c r="P64" i="1"/>
  <c r="P82"/>
  <c r="P93"/>
  <c r="P94"/>
  <c r="P24"/>
  <c r="P29"/>
  <c r="P53"/>
  <c r="P54"/>
  <c r="P18"/>
  <c r="B7" i="3"/>
  <c r="P43" i="1"/>
  <c r="P11"/>
  <c r="P60"/>
  <c r="P14"/>
  <c r="P41"/>
  <c r="P26"/>
  <c r="P88"/>
  <c r="P91"/>
  <c r="P70"/>
  <c r="P67"/>
  <c r="P27"/>
  <c r="P8"/>
  <c r="P68"/>
  <c r="P92"/>
  <c r="P48"/>
  <c r="P59"/>
  <c r="P90"/>
  <c r="P81"/>
  <c r="P15"/>
  <c r="P99"/>
  <c r="P83"/>
  <c r="P46"/>
  <c r="P84"/>
  <c r="P9"/>
  <c r="P44"/>
  <c r="P10"/>
  <c r="P87"/>
  <c r="P38"/>
  <c r="P62"/>
  <c r="P49"/>
  <c r="P100"/>
  <c r="P66"/>
  <c r="P23"/>
  <c r="P51"/>
  <c r="P40"/>
  <c r="P36"/>
  <c r="P28"/>
  <c r="E4" i="3"/>
  <c r="P101" i="1"/>
  <c r="P50"/>
  <c r="P5"/>
  <c r="P76"/>
  <c r="P31"/>
  <c r="P71"/>
  <c r="P72"/>
  <c r="P98"/>
  <c r="P42"/>
  <c r="P13"/>
  <c r="P12"/>
  <c r="P32"/>
  <c r="P39"/>
  <c r="P65"/>
  <c r="P69"/>
  <c r="P37"/>
  <c r="P55"/>
  <c r="P85"/>
  <c r="P6"/>
  <c r="P7"/>
  <c r="P102"/>
  <c r="P52"/>
  <c r="P45"/>
  <c r="P22"/>
  <c r="P16"/>
  <c r="P30"/>
  <c r="P104"/>
  <c r="P17"/>
  <c r="P61"/>
  <c r="P47"/>
  <c r="P105"/>
  <c r="P86"/>
  <c r="P63"/>
  <c r="P103"/>
  <c r="P77"/>
  <c r="P25"/>
  <c r="P89"/>
  <c r="F4" i="3"/>
  <c r="D7"/>
  <c r="E7" l="1"/>
  <c r="F7"/>
  <c r="H4"/>
  <c r="H7" s="1"/>
  <c r="J7" s="1"/>
</calcChain>
</file>

<file path=xl/sharedStrings.xml><?xml version="1.0" encoding="utf-8"?>
<sst xmlns="http://schemas.openxmlformats.org/spreadsheetml/2006/main" count="907" uniqueCount="352">
  <si>
    <t>Klubb</t>
  </si>
  <si>
    <t>Aug.</t>
  </si>
  <si>
    <t>Sept.</t>
  </si>
  <si>
    <t>Okt.</t>
  </si>
  <si>
    <t>Nov.</t>
  </si>
  <si>
    <t>Des.</t>
  </si>
  <si>
    <t>Jan.</t>
  </si>
  <si>
    <t>Febr.</t>
  </si>
  <si>
    <t>Mars</t>
  </si>
  <si>
    <t>April</t>
  </si>
  <si>
    <t>Mai</t>
  </si>
  <si>
    <t>Sum</t>
  </si>
  <si>
    <t>Serier</t>
  </si>
  <si>
    <t>Snitt</t>
  </si>
  <si>
    <t>Navn</t>
  </si>
  <si>
    <t>Stian Olsen</t>
  </si>
  <si>
    <t>BR</t>
  </si>
  <si>
    <t>Erland Lund</t>
  </si>
  <si>
    <t>Arne Svein Strøm</t>
  </si>
  <si>
    <t>B</t>
  </si>
  <si>
    <t>John Fossum</t>
  </si>
  <si>
    <t>Geir Ståle Kristiansen</t>
  </si>
  <si>
    <t>Lars A. Granheim</t>
  </si>
  <si>
    <t>Harry Engebakken</t>
  </si>
  <si>
    <t>L</t>
  </si>
  <si>
    <t>Ola Bjørtomt</t>
  </si>
  <si>
    <t>Arne Rui</t>
  </si>
  <si>
    <t>Tommy Johannessen</t>
  </si>
  <si>
    <t>Rolf J. Boysen</t>
  </si>
  <si>
    <t>Andreas Forseth</t>
  </si>
  <si>
    <t>Thore Liberg</t>
  </si>
  <si>
    <t>Odd G. Kaspersen</t>
  </si>
  <si>
    <t>Roger Johannessen</t>
  </si>
  <si>
    <t>V</t>
  </si>
  <si>
    <t>E</t>
  </si>
  <si>
    <t>Terje Hansen</t>
  </si>
  <si>
    <t>Hallgeir Lønstad</t>
  </si>
  <si>
    <t>Terje Johansen</t>
  </si>
  <si>
    <t>Roy Øverby</t>
  </si>
  <si>
    <t>Bjørn Lindstad</t>
  </si>
  <si>
    <t>Håvard Brandett</t>
  </si>
  <si>
    <t>Thorbjørn Dahle</t>
  </si>
  <si>
    <t>Terje Bondeli</t>
  </si>
  <si>
    <t>Kjell Lysenstøen</t>
  </si>
  <si>
    <t>Frank Bangshaug</t>
  </si>
  <si>
    <t>Kjell Holthe</t>
  </si>
  <si>
    <t>Per S. Thomassen</t>
  </si>
  <si>
    <t>Arild Lunde</t>
  </si>
  <si>
    <t>Bjørn W. Solberg</t>
  </si>
  <si>
    <t>Gudbrand Mikkelsen</t>
  </si>
  <si>
    <t>Magne Garli</t>
  </si>
  <si>
    <t>Roger Tømte</t>
  </si>
  <si>
    <t>S</t>
  </si>
  <si>
    <t>Asbjørn Kampelien</t>
  </si>
  <si>
    <t>Arild Strande</t>
  </si>
  <si>
    <t>Odd Arild Dokken</t>
  </si>
  <si>
    <t>Ivar Hamre</t>
  </si>
  <si>
    <t>Tommy Brattbo</t>
  </si>
  <si>
    <t>Nils Arne Jevne</t>
  </si>
  <si>
    <t>Thomas K. Hamre</t>
  </si>
  <si>
    <t>Tron Bråten</t>
  </si>
  <si>
    <t>Inge Hådem</t>
  </si>
  <si>
    <t>Arne Øygard</t>
  </si>
  <si>
    <t>GJ</t>
  </si>
  <si>
    <t>GL</t>
  </si>
  <si>
    <t>Herrer:</t>
  </si>
  <si>
    <t>Damer:</t>
  </si>
  <si>
    <t>Junior:</t>
  </si>
  <si>
    <t>Grace Torgeirson</t>
  </si>
  <si>
    <t>Lillian Larsen</t>
  </si>
  <si>
    <t xml:space="preserve">B </t>
  </si>
  <si>
    <t>Mette Snuggerud</t>
  </si>
  <si>
    <t>Astrid Andersen</t>
  </si>
  <si>
    <t>Mona L. Galåen</t>
  </si>
  <si>
    <t>Anne E. Lien</t>
  </si>
  <si>
    <t>Gerd Brandett</t>
  </si>
  <si>
    <t>Mette Braanaas</t>
  </si>
  <si>
    <t>Mona Danielsen</t>
  </si>
  <si>
    <t>Sean M. Hustveit</t>
  </si>
  <si>
    <t>Tor Inge Jansen</t>
  </si>
  <si>
    <t>Christer Aker</t>
  </si>
  <si>
    <t>Simen Solberg</t>
  </si>
  <si>
    <t>Forkortelser klubb:</t>
  </si>
  <si>
    <t>B=Bekkelaget</t>
  </si>
  <si>
    <t>BR=Briskebyen</t>
  </si>
  <si>
    <t>E=Elverum</t>
  </si>
  <si>
    <t>GJ=Gjøvik</t>
  </si>
  <si>
    <t>GL=Glåmdal</t>
  </si>
  <si>
    <t>L=Lillehammer</t>
  </si>
  <si>
    <t>S=Solør</t>
  </si>
  <si>
    <t>V=Valdres</t>
  </si>
  <si>
    <t xml:space="preserve">Antall </t>
  </si>
  <si>
    <t>Totalt antall</t>
  </si>
  <si>
    <t>Turnerings</t>
  </si>
  <si>
    <t>Netto før</t>
  </si>
  <si>
    <t>Overskudd/</t>
  </si>
  <si>
    <t>deltagere:</t>
  </si>
  <si>
    <t>Totalt:</t>
  </si>
  <si>
    <t>turneringer</t>
  </si>
  <si>
    <t>Innbetalt</t>
  </si>
  <si>
    <t>Avgift NBF</t>
  </si>
  <si>
    <t>avgift</t>
  </si>
  <si>
    <t>premier</t>
  </si>
  <si>
    <t>Premier</t>
  </si>
  <si>
    <t>krus</t>
  </si>
  <si>
    <t>Sum:</t>
  </si>
  <si>
    <t>1.premie</t>
  </si>
  <si>
    <t>2.premie</t>
  </si>
  <si>
    <t>3.premie</t>
  </si>
  <si>
    <t>4.premie</t>
  </si>
  <si>
    <t>5.premie</t>
  </si>
  <si>
    <t>6.premie</t>
  </si>
  <si>
    <t>7.premie</t>
  </si>
  <si>
    <t>8.premie</t>
  </si>
  <si>
    <t>9.premie</t>
  </si>
  <si>
    <t>10.premie</t>
  </si>
  <si>
    <t>11.premie</t>
  </si>
  <si>
    <t>12.premie</t>
  </si>
  <si>
    <t>13.premie</t>
  </si>
  <si>
    <t>14.premie</t>
  </si>
  <si>
    <t>Samlet:</t>
  </si>
  <si>
    <t>10,- økning</t>
  </si>
  <si>
    <t xml:space="preserve">Ekstra pga </t>
  </si>
  <si>
    <t>Herrer</t>
  </si>
  <si>
    <t>Damer</t>
  </si>
  <si>
    <t>6 beste</t>
  </si>
  <si>
    <t>Pål S. Romskaug</t>
  </si>
  <si>
    <t>Arild Larsen</t>
  </si>
  <si>
    <t>Johan Helland</t>
  </si>
  <si>
    <t>Stein Erik Rugsveen</t>
  </si>
  <si>
    <t>Toril Dammen</t>
  </si>
  <si>
    <t>Bjørn Einar Rudshagen</t>
  </si>
  <si>
    <t>Per Kittelsen</t>
  </si>
  <si>
    <t>Helge Dammen</t>
  </si>
  <si>
    <t>Jan Cato Sparby</t>
  </si>
  <si>
    <t>Ole Arne Frysjøenden</t>
  </si>
  <si>
    <t>Geir Ronnie Dammen</t>
  </si>
  <si>
    <t>Tore Fjeld</t>
  </si>
  <si>
    <t>Arild Bergersen</t>
  </si>
  <si>
    <t>Henry Arnesen</t>
  </si>
  <si>
    <t>Nr</t>
  </si>
  <si>
    <t>Lisbeth Buserud</t>
  </si>
  <si>
    <t>Håvard Haugen</t>
  </si>
  <si>
    <t>Anita Meiningen</t>
  </si>
  <si>
    <t>Fredrick Åsheim</t>
  </si>
  <si>
    <t>Simen Skoglund</t>
  </si>
  <si>
    <t>Andreas Skoglund</t>
  </si>
  <si>
    <t>Morten Botilsrud</t>
  </si>
  <si>
    <t>Per R. Lillebråten</t>
  </si>
  <si>
    <t>Tom Beck</t>
  </si>
  <si>
    <t>Jan Ivar Sparby</t>
  </si>
  <si>
    <t>John Bergsløkken</t>
  </si>
  <si>
    <t>Bjørn Oustad</t>
  </si>
  <si>
    <t>Morten Lund</t>
  </si>
  <si>
    <t>Odd Steinar Nymoen</t>
  </si>
  <si>
    <t>John Petter Finneid</t>
  </si>
  <si>
    <t>Ole Andre Bjørsland</t>
  </si>
  <si>
    <t>Eddy Eriksen</t>
  </si>
  <si>
    <t>Helge Johansen</t>
  </si>
  <si>
    <t>Gjermund Mathiesen</t>
  </si>
  <si>
    <t>Elin Mathiesen</t>
  </si>
  <si>
    <t>15.premie</t>
  </si>
  <si>
    <t>16.premie</t>
  </si>
  <si>
    <t>17.premie</t>
  </si>
  <si>
    <t>18.premie</t>
  </si>
  <si>
    <t>Med 6+</t>
  </si>
  <si>
    <t>Navn:</t>
  </si>
  <si>
    <t>Premie overføres til konto:</t>
  </si>
  <si>
    <t>Evt.merknader</t>
  </si>
  <si>
    <t>etter antall deltagere</t>
  </si>
  <si>
    <t>Premiene justeres til våren</t>
  </si>
  <si>
    <t>Premieoversikt 5 cup sesongen 2007-2008</t>
  </si>
  <si>
    <t>Nils Nesmoen</t>
  </si>
  <si>
    <t>Olav Viggen</t>
  </si>
  <si>
    <t>Bjørn Arild Olsen</t>
  </si>
  <si>
    <t>Thomas Einemo</t>
  </si>
  <si>
    <t>Hans Erik Menkerud</t>
  </si>
  <si>
    <t>Håkon Reum</t>
  </si>
  <si>
    <t>Sara Lindstad</t>
  </si>
  <si>
    <t>Inge Hamnes</t>
  </si>
  <si>
    <t>Erik G Martinsen</t>
  </si>
  <si>
    <t>Karl Kristoffersen</t>
  </si>
  <si>
    <t>Arne Sørumshagen</t>
  </si>
  <si>
    <t>Ha</t>
  </si>
  <si>
    <t>Henning Olsen</t>
  </si>
  <si>
    <t>Turid-Lise Øvstegaard</t>
  </si>
  <si>
    <t>Camilla Berg Olsen</t>
  </si>
  <si>
    <t>Arne Myhre</t>
  </si>
  <si>
    <t>Kent Magne Høgsveen</t>
  </si>
  <si>
    <t>Katrin Storhaugstuen</t>
  </si>
  <si>
    <t>Anita Hagen</t>
  </si>
  <si>
    <t>Vegar Frøhaug</t>
  </si>
  <si>
    <t>Lisa Bergersen</t>
  </si>
  <si>
    <t>Ole Jonny Nordeng</t>
  </si>
  <si>
    <t>Anders Ring</t>
  </si>
  <si>
    <t>Håkon Nerdrum</t>
  </si>
  <si>
    <t>Anne-Mette Bjørsland</t>
  </si>
  <si>
    <t>Beste jente</t>
  </si>
  <si>
    <t>19.premie</t>
  </si>
  <si>
    <t>20.premie</t>
  </si>
  <si>
    <t>2050 04 72503</t>
  </si>
  <si>
    <t>9713 17 71189</t>
  </si>
  <si>
    <t>1865 11 51763</t>
  </si>
  <si>
    <t>1201 06 69985</t>
  </si>
  <si>
    <t>6179 10 71649</t>
  </si>
  <si>
    <t>2010 13 03374</t>
  </si>
  <si>
    <t>1822 26 16154</t>
  </si>
  <si>
    <t>1604 05 18995</t>
  </si>
  <si>
    <t>0534 66 24738</t>
  </si>
  <si>
    <t>1822 19 04210</t>
  </si>
  <si>
    <t>1604 13 99477</t>
  </si>
  <si>
    <t>1822 12 33316</t>
  </si>
  <si>
    <t>1917 10 11461</t>
  </si>
  <si>
    <t>Arve Fossum</t>
  </si>
  <si>
    <t>Bjørn F Svendby</t>
  </si>
  <si>
    <t>Henning Rugsveen</t>
  </si>
  <si>
    <t>Knut Atle Skoglund</t>
  </si>
  <si>
    <t>Kyrre Kleverud</t>
  </si>
  <si>
    <t>Ove Osgjelten</t>
  </si>
  <si>
    <t>Peder Skog</t>
  </si>
  <si>
    <t>Tron August Bråten</t>
  </si>
  <si>
    <t>Arvid Fystro</t>
  </si>
  <si>
    <t>Helge Olsen Bye</t>
  </si>
  <si>
    <t>Lars Ove Dahl</t>
  </si>
  <si>
    <t>Morten Berntsen</t>
  </si>
  <si>
    <t>Morten Lillehovde</t>
  </si>
  <si>
    <t>Bjørn Helge Sebuseter</t>
  </si>
  <si>
    <t>Geyr Nerdrum</t>
  </si>
  <si>
    <t>Torleif Strandvik</t>
  </si>
  <si>
    <t>Gunn Eli Lund</t>
  </si>
  <si>
    <t>Jorunn Jusnes</t>
  </si>
  <si>
    <t>Dennis Olastuen</t>
  </si>
  <si>
    <t>Sindre Køhl Berg</t>
  </si>
  <si>
    <t>Petter Sveen</t>
  </si>
  <si>
    <t>Tom Thorsen</t>
  </si>
  <si>
    <t>May Kr Rossly</t>
  </si>
  <si>
    <t>Christian Nylund</t>
  </si>
  <si>
    <t>Espen R Sand</t>
  </si>
  <si>
    <t>Helge Engen</t>
  </si>
  <si>
    <t>Ivar Emilsen</t>
  </si>
  <si>
    <t>Jan Erik Nyhus</t>
  </si>
  <si>
    <t>Magne Erik Olsen</t>
  </si>
  <si>
    <t>Paul Dahl</t>
  </si>
  <si>
    <t>Anders Mikkelsen</t>
  </si>
  <si>
    <t>Rolf A. Rønning</t>
  </si>
  <si>
    <t>HE</t>
  </si>
  <si>
    <t>Line Søhagen</t>
  </si>
  <si>
    <t>Vegard R Johansen</t>
  </si>
  <si>
    <t>Joakim Frøsaker</t>
  </si>
  <si>
    <t>Hanne B Buserud</t>
  </si>
  <si>
    <t>Bertil Blegeberg</t>
  </si>
  <si>
    <t>Birgitt Blegeberg</t>
  </si>
  <si>
    <t>Liv S Engom</t>
  </si>
  <si>
    <t>beste jente</t>
  </si>
  <si>
    <t>1440.16.88871</t>
  </si>
  <si>
    <t>1822.21.35164</t>
  </si>
  <si>
    <t>1822.22.54147</t>
  </si>
  <si>
    <t>kontrollert</t>
  </si>
  <si>
    <t>0530 82 61281</t>
  </si>
  <si>
    <t>1822 09 15707</t>
  </si>
  <si>
    <t>5´cup 2009-2010</t>
  </si>
  <si>
    <t>Siri Kyseth Thorsen</t>
  </si>
  <si>
    <t>Marius S Myrberget</t>
  </si>
  <si>
    <t>Rune Martinsen</t>
  </si>
  <si>
    <t>Rune Smedhaugen</t>
  </si>
  <si>
    <t>Stian V Nikolaisen</t>
  </si>
  <si>
    <t>Steffen Mobakk</t>
  </si>
  <si>
    <t>Bjørn Audun Oustad</t>
  </si>
  <si>
    <t>Dan Kyrre Kleverud</t>
  </si>
  <si>
    <t>Egil Egeberg</t>
  </si>
  <si>
    <t>XXX</t>
  </si>
  <si>
    <t>Jan Terje Mæhlum</t>
  </si>
  <si>
    <t>Christer Bekken</t>
  </si>
  <si>
    <t xml:space="preserve">Gunnar Jan Hansen </t>
  </si>
  <si>
    <t>John Bang Olsen</t>
  </si>
  <si>
    <t>HA</t>
  </si>
  <si>
    <t>Leif Ingjer</t>
  </si>
  <si>
    <t>Mats Finstad Hansen</t>
  </si>
  <si>
    <t>Sigbjørn Eide</t>
  </si>
  <si>
    <t>Sigbjørn Nesset</t>
  </si>
  <si>
    <t>Sven Rune Hansen</t>
  </si>
  <si>
    <t>A</t>
  </si>
  <si>
    <t>Berit Sletmoen</t>
  </si>
  <si>
    <t>Randi Hansen</t>
  </si>
  <si>
    <t xml:space="preserve">Helge Olsen  </t>
  </si>
  <si>
    <t>Joakim Norshus</t>
  </si>
  <si>
    <t>Khanh Quoc Nguyen (Ken)</t>
  </si>
  <si>
    <t>Shalaw Salem Mohamoud</t>
  </si>
  <si>
    <t>Tore Meiningen</t>
  </si>
  <si>
    <t>Vilhelm Johansen</t>
  </si>
  <si>
    <t>Berit W Olsen</t>
  </si>
  <si>
    <t>Grethe B Bergersen</t>
  </si>
  <si>
    <t>Veronica Øines</t>
  </si>
  <si>
    <t>Jan Kristian Billerud</t>
  </si>
  <si>
    <t>BU13</t>
  </si>
  <si>
    <t>Jens Mathiesen</t>
  </si>
  <si>
    <t>Lotte Eline G Engen</t>
  </si>
  <si>
    <t>Daniel Gausetvik</t>
  </si>
  <si>
    <t>Emil Myhre</t>
  </si>
  <si>
    <t>Øyvind Skoglund</t>
  </si>
  <si>
    <t>Julius E Hopka</t>
  </si>
  <si>
    <t>Rolf Helge Tollefsen</t>
  </si>
  <si>
    <t>Espen L Olsen</t>
  </si>
  <si>
    <t>Arne Bråtelund</t>
  </si>
  <si>
    <t>Bjørn Kjetil Sagerud</t>
  </si>
  <si>
    <t>Fredrick H Åsheim</t>
  </si>
  <si>
    <t>Kåre Løkken</t>
  </si>
  <si>
    <t>Håkon Sagerud</t>
  </si>
  <si>
    <t>Randi Flaget</t>
  </si>
  <si>
    <t>Inger-Lise Eng</t>
  </si>
  <si>
    <t>Ole Martin Gjerdet</t>
  </si>
  <si>
    <t>John Arne Nordermoen</t>
  </si>
  <si>
    <t>Roger Eng</t>
  </si>
  <si>
    <t>Rune Gullberg</t>
  </si>
  <si>
    <t>Svein Bakken</t>
  </si>
  <si>
    <t>Thomas Stenbråten</t>
  </si>
  <si>
    <t>Egil D Pedersen</t>
  </si>
  <si>
    <t>Lars Perry Øie</t>
  </si>
  <si>
    <t>Mads Ekern</t>
  </si>
  <si>
    <t>Thor Olav Torsteinshaugen</t>
  </si>
  <si>
    <t>Anne Grete Kristoffersen</t>
  </si>
  <si>
    <t>Kim Robin Øverby</t>
  </si>
  <si>
    <t>Andreas Andersen</t>
  </si>
  <si>
    <t>Frode Vermund</t>
  </si>
  <si>
    <t>Geir Beck</t>
  </si>
  <si>
    <t>Henning Flyødegård</t>
  </si>
  <si>
    <t>Tommy Gundersen</t>
  </si>
  <si>
    <t>Klasse B u-11</t>
  </si>
  <si>
    <t>Jonas Dammen</t>
  </si>
  <si>
    <t>BU11</t>
  </si>
  <si>
    <t>Haakon Karset</t>
  </si>
  <si>
    <t>Oversikt over 5´cupen 2009-2010</t>
  </si>
  <si>
    <t>Magnus Johansson</t>
  </si>
  <si>
    <t>*400</t>
  </si>
  <si>
    <t>ikke noen som er kvalifisert denne sesongen</t>
  </si>
  <si>
    <t>Trekte premier</t>
  </si>
  <si>
    <t>Finn Moseby</t>
  </si>
  <si>
    <t>Sindre Dahlen</t>
  </si>
  <si>
    <t>Rolf J Boysen</t>
  </si>
  <si>
    <t>Magne Brobakken</t>
  </si>
  <si>
    <t>Rolf Stange</t>
  </si>
  <si>
    <t>HAMAR</t>
  </si>
  <si>
    <t>ELVERUM</t>
  </si>
  <si>
    <t>GJØVIK</t>
  </si>
  <si>
    <t>KONGSVINGER</t>
  </si>
  <si>
    <t>LILLEHAMMER</t>
  </si>
  <si>
    <t>FLISA</t>
  </si>
  <si>
    <t>FAGERNES</t>
  </si>
  <si>
    <t>5´cup 2010-11</t>
  </si>
  <si>
    <t>Ida Mellem</t>
  </si>
  <si>
    <t>Randi Flagget</t>
  </si>
  <si>
    <t>Mariann Groven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</si>
</sst>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22"/>
      <name val="Arial"/>
      <family val="2"/>
    </font>
    <font>
      <sz val="14"/>
      <name val="Arial"/>
      <family val="2"/>
    </font>
    <font>
      <sz val="8"/>
      <name val="Arial"/>
      <family val="2"/>
    </font>
    <font>
      <sz val="36"/>
      <name val="Monotype Corsiva"/>
      <family val="4"/>
    </font>
    <font>
      <sz val="36"/>
      <name val="Arial"/>
      <family val="2"/>
    </font>
    <font>
      <sz val="14"/>
      <name val="Monotype Corsiva"/>
      <family val="4"/>
    </font>
    <font>
      <sz val="12"/>
      <name val="Monotype Corsiva"/>
      <family val="4"/>
    </font>
    <font>
      <sz val="10"/>
      <name val="Monotype Corsiva"/>
      <family val="4"/>
    </font>
    <font>
      <sz val="12"/>
      <name val="Arial"/>
      <family val="2"/>
    </font>
    <font>
      <sz val="12"/>
      <name val="Arial"/>
      <family val="2"/>
    </font>
    <font>
      <b/>
      <sz val="24"/>
      <name val="Monotype Corsiva"/>
      <family val="4"/>
    </font>
    <font>
      <b/>
      <sz val="12"/>
      <name val="Monotype Corsiva"/>
      <family val="4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2" fontId="6" fillId="0" borderId="0" xfId="0" applyNumberFormat="1" applyFont="1"/>
    <xf numFmtId="0" fontId="7" fillId="0" borderId="0" xfId="0" applyFont="1"/>
    <xf numFmtId="0" fontId="8" fillId="0" borderId="0" xfId="0" applyFont="1"/>
    <xf numFmtId="2" fontId="7" fillId="0" borderId="0" xfId="0" applyNumberFormat="1" applyFont="1"/>
    <xf numFmtId="0" fontId="9" fillId="0" borderId="0" xfId="0" applyFont="1"/>
    <xf numFmtId="2" fontId="0" fillId="0" borderId="1" xfId="0" applyNumberFormat="1" applyBorder="1"/>
    <xf numFmtId="0" fontId="10" fillId="0" borderId="0" xfId="0" applyFont="1"/>
    <xf numFmtId="0" fontId="0" fillId="0" borderId="0" xfId="0" applyBorder="1" applyAlignment="1">
      <alignment horizontal="right"/>
    </xf>
    <xf numFmtId="2" fontId="0" fillId="0" borderId="0" xfId="0" applyNumberFormat="1" applyBorder="1"/>
    <xf numFmtId="0" fontId="0" fillId="0" borderId="1" xfId="0" applyFill="1" applyBorder="1"/>
    <xf numFmtId="0" fontId="11" fillId="0" borderId="0" xfId="0" applyFont="1"/>
    <xf numFmtId="0" fontId="12" fillId="0" borderId="0" xfId="0" applyFont="1"/>
    <xf numFmtId="0" fontId="6" fillId="0" borderId="1" xfId="0" applyFont="1" applyBorder="1"/>
    <xf numFmtId="2" fontId="6" fillId="0" borderId="1" xfId="0" applyNumberFormat="1" applyFont="1" applyBorder="1"/>
    <xf numFmtId="0" fontId="2" fillId="0" borderId="1" xfId="0" applyFont="1" applyBorder="1"/>
    <xf numFmtId="0" fontId="13" fillId="2" borderId="1" xfId="0" applyFont="1" applyFill="1" applyBorder="1"/>
    <xf numFmtId="2" fontId="13" fillId="2" borderId="1" xfId="0" applyNumberFormat="1" applyFont="1" applyFill="1" applyBorder="1"/>
    <xf numFmtId="0" fontId="13" fillId="0" borderId="1" xfId="0" applyFont="1" applyBorder="1"/>
    <xf numFmtId="2" fontId="13" fillId="0" borderId="1" xfId="0" applyNumberFormat="1" applyFont="1" applyBorder="1"/>
    <xf numFmtId="0" fontId="13" fillId="0" borderId="1" xfId="0" applyFont="1" applyFill="1" applyBorder="1"/>
    <xf numFmtId="2" fontId="13" fillId="0" borderId="1" xfId="0" applyNumberFormat="1" applyFont="1" applyFill="1" applyBorder="1"/>
    <xf numFmtId="0" fontId="13" fillId="0" borderId="0" xfId="0" applyFont="1"/>
    <xf numFmtId="0" fontId="13" fillId="0" borderId="2" xfId="0" applyFont="1" applyBorder="1"/>
    <xf numFmtId="0" fontId="0" fillId="0" borderId="2" xfId="0" applyBorder="1"/>
    <xf numFmtId="0" fontId="13" fillId="0" borderId="0" xfId="0" applyFont="1" applyBorder="1"/>
    <xf numFmtId="0" fontId="0" fillId="0" borderId="0" xfId="0" applyFill="1" applyBorder="1"/>
    <xf numFmtId="0" fontId="0" fillId="0" borderId="3" xfId="0" applyBorder="1"/>
    <xf numFmtId="0" fontId="0" fillId="0" borderId="2" xfId="0" applyBorder="1" applyAlignment="1">
      <alignment horizontal="right"/>
    </xf>
    <xf numFmtId="2" fontId="13" fillId="2" borderId="2" xfId="0" applyNumberFormat="1" applyFont="1" applyFill="1" applyBorder="1"/>
    <xf numFmtId="2" fontId="0" fillId="0" borderId="2" xfId="0" applyNumberFormat="1" applyBorder="1"/>
    <xf numFmtId="2" fontId="13" fillId="0" borderId="2" xfId="0" applyNumberFormat="1" applyFont="1" applyBorder="1"/>
    <xf numFmtId="2" fontId="13" fillId="0" borderId="2" xfId="0" applyNumberFormat="1" applyFont="1" applyFill="1" applyBorder="1"/>
    <xf numFmtId="0" fontId="0" fillId="0" borderId="3" xfId="0" applyBorder="1" applyAlignment="1">
      <alignment horizontal="right"/>
    </xf>
    <xf numFmtId="0" fontId="13" fillId="0" borderId="0" xfId="0" applyFont="1" applyFill="1" applyBorder="1"/>
    <xf numFmtId="0" fontId="13" fillId="0" borderId="2" xfId="0" applyFont="1" applyFill="1" applyBorder="1"/>
    <xf numFmtId="0" fontId="6" fillId="0" borderId="4" xfId="0" applyFont="1" applyBorder="1"/>
    <xf numFmtId="0" fontId="13" fillId="0" borderId="1" xfId="1" applyBorder="1"/>
    <xf numFmtId="0" fontId="14" fillId="0" borderId="1" xfId="0" applyFont="1" applyBorder="1"/>
    <xf numFmtId="0" fontId="8" fillId="0" borderId="1" xfId="0" applyFont="1" applyBorder="1"/>
    <xf numFmtId="0" fontId="13" fillId="2" borderId="0" xfId="0" applyFont="1" applyFill="1" applyBorder="1"/>
    <xf numFmtId="2" fontId="0" fillId="0" borderId="0" xfId="0" applyNumberFormat="1"/>
    <xf numFmtId="0" fontId="15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P145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baseColWidth="10" defaultColWidth="9.140625" defaultRowHeight="12.75"/>
  <cols>
    <col min="1" max="1" width="4.42578125" customWidth="1"/>
    <col min="2" max="2" width="21.140625" customWidth="1"/>
    <col min="3" max="3" width="5.85546875" customWidth="1"/>
    <col min="4" max="4" width="6.85546875" customWidth="1"/>
    <col min="5" max="13" width="7.28515625" customWidth="1"/>
    <col min="15" max="15" width="5.85546875" customWidth="1"/>
  </cols>
  <sheetData>
    <row r="1" spans="1:16" ht="27">
      <c r="A1" s="1" t="s">
        <v>348</v>
      </c>
      <c r="H1" s="5" t="s">
        <v>65</v>
      </c>
    </row>
    <row r="2" spans="1:16">
      <c r="A2" s="3" t="s">
        <v>140</v>
      </c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 ht="15.75">
      <c r="A3" s="3"/>
      <c r="B3" s="51" t="s">
        <v>341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>
        <v>1</v>
      </c>
      <c r="B5" s="3" t="s">
        <v>15</v>
      </c>
      <c r="C5" s="3" t="s">
        <v>16</v>
      </c>
      <c r="D5" s="3">
        <v>1434</v>
      </c>
      <c r="E5" s="3"/>
      <c r="F5" s="3"/>
      <c r="G5" s="3"/>
      <c r="H5" s="3"/>
      <c r="I5" s="3"/>
      <c r="J5" s="3"/>
      <c r="K5" s="3"/>
      <c r="L5" s="3"/>
      <c r="M5" s="3"/>
      <c r="N5" s="3">
        <f t="shared" ref="N5:N18" si="0">SUM(D5:M5)</f>
        <v>1434</v>
      </c>
      <c r="O5" s="3">
        <f t="shared" ref="O5:O18" si="1">COUNT(D5:M5)*6</f>
        <v>6</v>
      </c>
      <c r="P5" s="15">
        <f t="shared" ref="P5:P18" si="2">N5/O5</f>
        <v>239</v>
      </c>
    </row>
    <row r="6" spans="1:16">
      <c r="A6" s="3">
        <v>2</v>
      </c>
      <c r="B6" s="3" t="s">
        <v>79</v>
      </c>
      <c r="C6" s="3" t="s">
        <v>16</v>
      </c>
      <c r="D6" s="3">
        <v>1384</v>
      </c>
      <c r="E6" s="3"/>
      <c r="F6" s="3"/>
      <c r="G6" s="3"/>
      <c r="H6" s="3"/>
      <c r="I6" s="3"/>
      <c r="J6" s="3"/>
      <c r="K6" s="3"/>
      <c r="L6" s="3"/>
      <c r="M6" s="3"/>
      <c r="N6" s="3">
        <f t="shared" si="0"/>
        <v>1384</v>
      </c>
      <c r="O6" s="3">
        <f t="shared" si="1"/>
        <v>6</v>
      </c>
      <c r="P6" s="15">
        <f t="shared" si="2"/>
        <v>230.66666666666666</v>
      </c>
    </row>
    <row r="7" spans="1:16">
      <c r="A7" s="3">
        <v>3</v>
      </c>
      <c r="B7" s="3" t="s">
        <v>17</v>
      </c>
      <c r="C7" s="3" t="s">
        <v>16</v>
      </c>
      <c r="D7" s="3">
        <v>1381</v>
      </c>
      <c r="E7" s="3"/>
      <c r="F7" s="3"/>
      <c r="G7" s="3"/>
      <c r="H7" s="3"/>
      <c r="I7" s="3"/>
      <c r="J7" s="3"/>
      <c r="K7" s="3"/>
      <c r="L7" s="3"/>
      <c r="M7" s="3"/>
      <c r="N7" s="3">
        <f t="shared" si="0"/>
        <v>1381</v>
      </c>
      <c r="O7" s="3">
        <f t="shared" si="1"/>
        <v>6</v>
      </c>
      <c r="P7" s="15">
        <f t="shared" si="2"/>
        <v>230.16666666666666</v>
      </c>
    </row>
    <row r="8" spans="1:16">
      <c r="A8" s="3">
        <v>4</v>
      </c>
      <c r="B8" s="3" t="s">
        <v>31</v>
      </c>
      <c r="C8" s="3" t="s">
        <v>19</v>
      </c>
      <c r="D8" s="3">
        <v>1362</v>
      </c>
      <c r="E8" s="3"/>
      <c r="F8" s="3"/>
      <c r="G8" s="3"/>
      <c r="H8" s="3"/>
      <c r="I8" s="3"/>
      <c r="J8" s="3"/>
      <c r="K8" s="3"/>
      <c r="L8" s="3"/>
      <c r="M8" s="3"/>
      <c r="N8" s="3">
        <f t="shared" si="0"/>
        <v>1362</v>
      </c>
      <c r="O8" s="3">
        <f t="shared" si="1"/>
        <v>6</v>
      </c>
      <c r="P8" s="15">
        <f t="shared" si="2"/>
        <v>227</v>
      </c>
    </row>
    <row r="9" spans="1:16">
      <c r="A9" s="3">
        <v>5</v>
      </c>
      <c r="B9" s="3" t="s">
        <v>80</v>
      </c>
      <c r="C9" s="27" t="s">
        <v>16</v>
      </c>
      <c r="D9" s="3">
        <v>1356</v>
      </c>
      <c r="E9" s="3"/>
      <c r="F9" s="3"/>
      <c r="G9" s="3"/>
      <c r="H9" s="3"/>
      <c r="I9" s="3"/>
      <c r="J9" s="3"/>
      <c r="K9" s="3"/>
      <c r="L9" s="3"/>
      <c r="M9" s="3"/>
      <c r="N9" s="3">
        <f t="shared" si="0"/>
        <v>1356</v>
      </c>
      <c r="O9" s="3">
        <f t="shared" si="1"/>
        <v>6</v>
      </c>
      <c r="P9" s="15">
        <f t="shared" si="2"/>
        <v>226</v>
      </c>
    </row>
    <row r="10" spans="1:16">
      <c r="A10" s="3">
        <v>6</v>
      </c>
      <c r="B10" s="3" t="s">
        <v>126</v>
      </c>
      <c r="C10" s="3" t="s">
        <v>19</v>
      </c>
      <c r="D10" s="3">
        <v>1322</v>
      </c>
      <c r="E10" s="3"/>
      <c r="F10" s="3"/>
      <c r="G10" s="3"/>
      <c r="H10" s="3"/>
      <c r="I10" s="3"/>
      <c r="J10" s="3"/>
      <c r="K10" s="3"/>
      <c r="L10" s="3"/>
      <c r="M10" s="3"/>
      <c r="N10" s="3">
        <f t="shared" si="0"/>
        <v>1322</v>
      </c>
      <c r="O10" s="3">
        <f t="shared" si="1"/>
        <v>6</v>
      </c>
      <c r="P10" s="15">
        <f t="shared" si="2"/>
        <v>220.33333333333334</v>
      </c>
    </row>
    <row r="11" spans="1:16">
      <c r="A11" s="3">
        <v>7</v>
      </c>
      <c r="B11" s="3" t="s">
        <v>78</v>
      </c>
      <c r="C11" s="3" t="s">
        <v>16</v>
      </c>
      <c r="D11" s="3">
        <v>1308</v>
      </c>
      <c r="E11" s="3"/>
      <c r="F11" s="3"/>
      <c r="G11" s="3"/>
      <c r="H11" s="3"/>
      <c r="I11" s="3"/>
      <c r="J11" s="3"/>
      <c r="K11" s="3"/>
      <c r="L11" s="3"/>
      <c r="M11" s="3"/>
      <c r="N11" s="3">
        <f t="shared" si="0"/>
        <v>1308</v>
      </c>
      <c r="O11" s="3">
        <f t="shared" si="1"/>
        <v>6</v>
      </c>
      <c r="P11" s="15">
        <f t="shared" si="2"/>
        <v>218</v>
      </c>
    </row>
    <row r="12" spans="1:16">
      <c r="A12" s="3">
        <v>8</v>
      </c>
      <c r="B12" s="3" t="s">
        <v>60</v>
      </c>
      <c r="C12" s="3" t="s">
        <v>16</v>
      </c>
      <c r="D12" s="3">
        <v>1254</v>
      </c>
      <c r="E12" s="3"/>
      <c r="F12" s="3"/>
      <c r="G12" s="3"/>
      <c r="H12" s="3"/>
      <c r="I12" s="3"/>
      <c r="J12" s="3"/>
      <c r="K12" s="3"/>
      <c r="L12" s="3"/>
      <c r="M12" s="3"/>
      <c r="N12" s="3">
        <f t="shared" si="0"/>
        <v>1254</v>
      </c>
      <c r="O12" s="3">
        <f t="shared" si="1"/>
        <v>6</v>
      </c>
      <c r="P12" s="15">
        <f t="shared" si="2"/>
        <v>209</v>
      </c>
    </row>
    <row r="13" spans="1:16">
      <c r="A13" s="3">
        <v>9</v>
      </c>
      <c r="B13" s="3" t="s">
        <v>30</v>
      </c>
      <c r="C13" s="3" t="s">
        <v>16</v>
      </c>
      <c r="D13" s="3">
        <v>1218</v>
      </c>
      <c r="E13" s="3"/>
      <c r="F13" s="3"/>
      <c r="G13" s="3"/>
      <c r="H13" s="3"/>
      <c r="I13" s="3"/>
      <c r="J13" s="3"/>
      <c r="K13" s="3"/>
      <c r="L13" s="3"/>
      <c r="M13" s="3"/>
      <c r="N13" s="3">
        <f t="shared" si="0"/>
        <v>1218</v>
      </c>
      <c r="O13" s="3">
        <f t="shared" si="1"/>
        <v>6</v>
      </c>
      <c r="P13" s="15">
        <f t="shared" si="2"/>
        <v>203</v>
      </c>
    </row>
    <row r="14" spans="1:16">
      <c r="A14" s="3">
        <v>10</v>
      </c>
      <c r="B14" s="27" t="s">
        <v>18</v>
      </c>
      <c r="C14" s="27" t="s">
        <v>16</v>
      </c>
      <c r="D14" s="3">
        <v>1196</v>
      </c>
      <c r="E14" s="3"/>
      <c r="F14" s="3"/>
      <c r="G14" s="3"/>
      <c r="H14" s="3"/>
      <c r="I14" s="3"/>
      <c r="J14" s="3"/>
      <c r="K14" s="3"/>
      <c r="L14" s="3"/>
      <c r="M14" s="3"/>
      <c r="N14" s="3">
        <f t="shared" si="0"/>
        <v>1196</v>
      </c>
      <c r="O14" s="3">
        <f t="shared" si="1"/>
        <v>6</v>
      </c>
      <c r="P14" s="15">
        <f t="shared" si="2"/>
        <v>199.33333333333334</v>
      </c>
    </row>
    <row r="15" spans="1:16">
      <c r="A15" s="3">
        <v>11</v>
      </c>
      <c r="B15" s="3" t="s">
        <v>22</v>
      </c>
      <c r="C15" s="3" t="s">
        <v>16</v>
      </c>
      <c r="D15" s="3">
        <v>1183</v>
      </c>
      <c r="E15" s="3"/>
      <c r="F15" s="3"/>
      <c r="G15" s="3"/>
      <c r="H15" s="3"/>
      <c r="I15" s="3"/>
      <c r="J15" s="3"/>
      <c r="K15" s="3"/>
      <c r="L15" s="3"/>
      <c r="M15" s="3"/>
      <c r="N15" s="3">
        <f t="shared" si="0"/>
        <v>1183</v>
      </c>
      <c r="O15" s="3">
        <f t="shared" si="1"/>
        <v>6</v>
      </c>
      <c r="P15" s="15">
        <f t="shared" si="2"/>
        <v>197.16666666666666</v>
      </c>
    </row>
    <row r="16" spans="1:16">
      <c r="A16" s="3">
        <v>12</v>
      </c>
      <c r="B16" s="3" t="s">
        <v>184</v>
      </c>
      <c r="C16" s="3" t="s">
        <v>16</v>
      </c>
      <c r="D16" s="3">
        <v>1140</v>
      </c>
      <c r="E16" s="3"/>
      <c r="F16" s="3"/>
      <c r="G16" s="3"/>
      <c r="H16" s="3"/>
      <c r="I16" s="3"/>
      <c r="J16" s="3"/>
      <c r="K16" s="3"/>
      <c r="L16" s="3"/>
      <c r="M16" s="3"/>
      <c r="N16" s="3">
        <f t="shared" si="0"/>
        <v>1140</v>
      </c>
      <c r="O16" s="3">
        <f t="shared" si="1"/>
        <v>6</v>
      </c>
      <c r="P16" s="15">
        <f t="shared" si="2"/>
        <v>190</v>
      </c>
    </row>
    <row r="17" spans="1:16">
      <c r="A17" s="3">
        <v>13</v>
      </c>
      <c r="B17" s="3" t="s">
        <v>23</v>
      </c>
      <c r="C17" s="3" t="s">
        <v>19</v>
      </c>
      <c r="D17" s="3">
        <v>1129</v>
      </c>
      <c r="E17" s="3"/>
      <c r="F17" s="3"/>
      <c r="G17" s="3"/>
      <c r="H17" s="3"/>
      <c r="I17" s="3"/>
      <c r="J17" s="3"/>
      <c r="K17" s="3"/>
      <c r="L17" s="3"/>
      <c r="M17" s="3"/>
      <c r="N17" s="3">
        <f t="shared" si="0"/>
        <v>1129</v>
      </c>
      <c r="O17" s="3">
        <f t="shared" si="1"/>
        <v>6</v>
      </c>
      <c r="P17" s="15">
        <f t="shared" si="2"/>
        <v>188.16666666666666</v>
      </c>
    </row>
    <row r="18" spans="1:16">
      <c r="A18" s="3">
        <v>14</v>
      </c>
      <c r="B18" s="27" t="s">
        <v>337</v>
      </c>
      <c r="C18" s="27" t="s">
        <v>16</v>
      </c>
      <c r="D18" s="3">
        <v>1094</v>
      </c>
      <c r="E18" s="3"/>
      <c r="F18" s="3"/>
      <c r="G18" s="3"/>
      <c r="H18" s="3"/>
      <c r="I18" s="3"/>
      <c r="J18" s="3"/>
      <c r="K18" s="3"/>
      <c r="L18" s="3"/>
      <c r="M18" s="3"/>
      <c r="N18" s="3">
        <f t="shared" si="0"/>
        <v>1094</v>
      </c>
      <c r="O18" s="3">
        <f t="shared" si="1"/>
        <v>6</v>
      </c>
      <c r="P18" s="15">
        <f t="shared" si="2"/>
        <v>182.33333333333334</v>
      </c>
    </row>
    <row r="19" spans="1:16">
      <c r="A19" s="3"/>
      <c r="B19" s="27"/>
      <c r="C19" s="27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5"/>
    </row>
    <row r="20" spans="1:16" ht="15.75">
      <c r="A20" s="3"/>
      <c r="B20" s="51" t="s">
        <v>342</v>
      </c>
      <c r="C20" s="27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5"/>
    </row>
    <row r="21" spans="1:16">
      <c r="A21" s="3"/>
      <c r="B21" s="3"/>
      <c r="C21" s="27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5"/>
    </row>
    <row r="22" spans="1:16">
      <c r="A22" s="3">
        <v>1</v>
      </c>
      <c r="B22" s="3" t="s">
        <v>156</v>
      </c>
      <c r="C22" s="3" t="s">
        <v>16</v>
      </c>
      <c r="D22" s="3">
        <v>1200</v>
      </c>
      <c r="E22" s="3"/>
      <c r="F22" s="3"/>
      <c r="G22" s="3"/>
      <c r="H22" s="3"/>
      <c r="I22" s="3"/>
      <c r="J22" s="3"/>
      <c r="K22" s="3"/>
      <c r="L22" s="3"/>
      <c r="M22" s="3"/>
      <c r="N22" s="3">
        <f t="shared" ref="N22:N32" si="3">SUM(D22:M22)</f>
        <v>1200</v>
      </c>
      <c r="O22" s="3">
        <f t="shared" ref="O22:O32" si="4">COUNT(D22:M22)*6</f>
        <v>6</v>
      </c>
      <c r="P22" s="15">
        <f t="shared" ref="P22:P32" si="5">N22/O22</f>
        <v>200</v>
      </c>
    </row>
    <row r="23" spans="1:16">
      <c r="A23" s="3">
        <v>2</v>
      </c>
      <c r="B23" s="3" t="s">
        <v>44</v>
      </c>
      <c r="C23" s="3" t="s">
        <v>34</v>
      </c>
      <c r="D23" s="3">
        <v>1172</v>
      </c>
      <c r="E23" s="3"/>
      <c r="F23" s="3"/>
      <c r="G23" s="3"/>
      <c r="H23" s="3"/>
      <c r="I23" s="3"/>
      <c r="J23" s="3"/>
      <c r="K23" s="3"/>
      <c r="L23" s="3"/>
      <c r="M23" s="3"/>
      <c r="N23" s="3">
        <f t="shared" si="3"/>
        <v>1172</v>
      </c>
      <c r="O23" s="3">
        <f t="shared" si="4"/>
        <v>6</v>
      </c>
      <c r="P23" s="15">
        <f t="shared" si="5"/>
        <v>195.33333333333334</v>
      </c>
    </row>
    <row r="24" spans="1:16">
      <c r="A24" s="3">
        <v>3</v>
      </c>
      <c r="B24" s="27" t="s">
        <v>338</v>
      </c>
      <c r="C24" s="27" t="s">
        <v>16</v>
      </c>
      <c r="D24" s="3">
        <v>1162</v>
      </c>
      <c r="E24" s="3"/>
      <c r="F24" s="3"/>
      <c r="G24" s="3"/>
      <c r="H24" s="3"/>
      <c r="I24" s="3"/>
      <c r="J24" s="3"/>
      <c r="K24" s="3"/>
      <c r="L24" s="3"/>
      <c r="M24" s="3"/>
      <c r="N24" s="3">
        <f t="shared" si="3"/>
        <v>1162</v>
      </c>
      <c r="O24" s="3">
        <f t="shared" si="4"/>
        <v>6</v>
      </c>
      <c r="P24" s="15">
        <f t="shared" si="5"/>
        <v>193.66666666666666</v>
      </c>
    </row>
    <row r="25" spans="1:16">
      <c r="A25" s="3">
        <v>4</v>
      </c>
      <c r="B25" s="3" t="s">
        <v>35</v>
      </c>
      <c r="C25" s="3" t="s">
        <v>34</v>
      </c>
      <c r="D25" s="3">
        <v>1131</v>
      </c>
      <c r="E25" s="3"/>
      <c r="F25" s="3"/>
      <c r="G25" s="3"/>
      <c r="H25" s="3"/>
      <c r="I25" s="3"/>
      <c r="J25" s="3"/>
      <c r="K25" s="3"/>
      <c r="L25" s="3"/>
      <c r="M25" s="3"/>
      <c r="N25" s="3">
        <f t="shared" si="3"/>
        <v>1131</v>
      </c>
      <c r="O25" s="3">
        <f t="shared" si="4"/>
        <v>6</v>
      </c>
      <c r="P25" s="15">
        <f t="shared" si="5"/>
        <v>188.5</v>
      </c>
    </row>
    <row r="26" spans="1:16">
      <c r="A26" s="3">
        <v>5</v>
      </c>
      <c r="B26" s="3" t="s">
        <v>218</v>
      </c>
      <c r="C26" s="3" t="s">
        <v>34</v>
      </c>
      <c r="D26" s="3">
        <v>1130</v>
      </c>
      <c r="E26" s="3"/>
      <c r="F26" s="19"/>
      <c r="G26" s="3"/>
      <c r="H26" s="3"/>
      <c r="I26" s="3"/>
      <c r="J26" s="3"/>
      <c r="K26" s="3"/>
      <c r="L26" s="3"/>
      <c r="M26" s="3"/>
      <c r="N26" s="3">
        <f t="shared" si="3"/>
        <v>1130</v>
      </c>
      <c r="O26" s="3">
        <f t="shared" si="4"/>
        <v>6</v>
      </c>
      <c r="P26" s="15">
        <f t="shared" si="5"/>
        <v>188.33333333333334</v>
      </c>
    </row>
    <row r="27" spans="1:16">
      <c r="A27" s="3">
        <v>6</v>
      </c>
      <c r="B27" s="3" t="s">
        <v>37</v>
      </c>
      <c r="C27" s="3" t="s">
        <v>34</v>
      </c>
      <c r="D27" s="3">
        <v>1082</v>
      </c>
      <c r="E27" s="3"/>
      <c r="F27" s="3"/>
      <c r="G27" s="3"/>
      <c r="H27" s="3"/>
      <c r="I27" s="3"/>
      <c r="J27" s="3"/>
      <c r="K27" s="3"/>
      <c r="L27" s="3"/>
      <c r="M27" s="3"/>
      <c r="N27" s="3">
        <f t="shared" si="3"/>
        <v>1082</v>
      </c>
      <c r="O27" s="3">
        <f t="shared" si="4"/>
        <v>6</v>
      </c>
      <c r="P27" s="15">
        <f t="shared" si="5"/>
        <v>180.33333333333334</v>
      </c>
    </row>
    <row r="28" spans="1:16">
      <c r="A28" s="3">
        <v>7</v>
      </c>
      <c r="B28" s="3" t="s">
        <v>316</v>
      </c>
      <c r="C28" s="3" t="s">
        <v>34</v>
      </c>
      <c r="D28" s="3">
        <v>1063</v>
      </c>
      <c r="E28" s="3"/>
      <c r="F28" s="3"/>
      <c r="G28" s="3"/>
      <c r="H28" s="3"/>
      <c r="I28" s="3"/>
      <c r="J28" s="3"/>
      <c r="K28" s="3"/>
      <c r="L28" s="3"/>
      <c r="M28" s="3"/>
      <c r="N28" s="3">
        <f t="shared" si="3"/>
        <v>1063</v>
      </c>
      <c r="O28" s="3">
        <f t="shared" si="4"/>
        <v>6</v>
      </c>
      <c r="P28" s="15">
        <f t="shared" si="5"/>
        <v>177.16666666666666</v>
      </c>
    </row>
    <row r="29" spans="1:16">
      <c r="A29" s="3">
        <v>8</v>
      </c>
      <c r="B29" s="27" t="s">
        <v>339</v>
      </c>
      <c r="C29" s="27" t="s">
        <v>34</v>
      </c>
      <c r="D29" s="3">
        <v>1033</v>
      </c>
      <c r="E29" s="3"/>
      <c r="F29" s="3"/>
      <c r="G29" s="3"/>
      <c r="H29" s="3"/>
      <c r="I29" s="3"/>
      <c r="J29" s="3"/>
      <c r="K29" s="3"/>
      <c r="L29" s="3"/>
      <c r="M29" s="3"/>
      <c r="N29" s="3">
        <f t="shared" si="3"/>
        <v>1033</v>
      </c>
      <c r="O29" s="3">
        <f t="shared" si="4"/>
        <v>6</v>
      </c>
      <c r="P29" s="15">
        <f t="shared" si="5"/>
        <v>172.16666666666666</v>
      </c>
    </row>
    <row r="30" spans="1:16">
      <c r="A30" s="3">
        <v>9</v>
      </c>
      <c r="B30" s="3" t="s">
        <v>223</v>
      </c>
      <c r="C30" s="3" t="s">
        <v>34</v>
      </c>
      <c r="D30" s="3">
        <v>1026</v>
      </c>
      <c r="E30" s="3"/>
      <c r="F30" s="3"/>
      <c r="G30" s="3"/>
      <c r="H30" s="3"/>
      <c r="I30" s="3"/>
      <c r="J30" s="3"/>
      <c r="K30" s="3"/>
      <c r="L30" s="3"/>
      <c r="M30" s="3"/>
      <c r="N30" s="3">
        <f t="shared" si="3"/>
        <v>1026</v>
      </c>
      <c r="O30" s="3">
        <f t="shared" si="4"/>
        <v>6</v>
      </c>
      <c r="P30" s="15">
        <f t="shared" si="5"/>
        <v>171</v>
      </c>
    </row>
    <row r="31" spans="1:16">
      <c r="A31" s="3">
        <v>10</v>
      </c>
      <c r="B31" s="3" t="s">
        <v>219</v>
      </c>
      <c r="C31" s="3" t="s">
        <v>34</v>
      </c>
      <c r="D31" s="3">
        <v>1010</v>
      </c>
      <c r="E31" s="3"/>
      <c r="F31" s="3"/>
      <c r="G31" s="3"/>
      <c r="H31" s="3"/>
      <c r="I31" s="3"/>
      <c r="J31" s="3"/>
      <c r="K31" s="3"/>
      <c r="L31" s="3"/>
      <c r="M31" s="3"/>
      <c r="N31" s="3">
        <f t="shared" si="3"/>
        <v>1010</v>
      </c>
      <c r="O31" s="3">
        <f t="shared" si="4"/>
        <v>6</v>
      </c>
      <c r="P31" s="15">
        <f t="shared" si="5"/>
        <v>168.33333333333334</v>
      </c>
    </row>
    <row r="32" spans="1:16">
      <c r="A32" s="3">
        <v>11</v>
      </c>
      <c r="B32" s="3" t="s">
        <v>181</v>
      </c>
      <c r="C32" s="3" t="s">
        <v>34</v>
      </c>
      <c r="D32" s="3">
        <v>823</v>
      </c>
      <c r="E32" s="3"/>
      <c r="F32" s="3"/>
      <c r="G32" s="3"/>
      <c r="H32" s="3"/>
      <c r="I32" s="3"/>
      <c r="J32" s="3"/>
      <c r="K32" s="3"/>
      <c r="L32" s="3"/>
      <c r="M32" s="3"/>
      <c r="N32" s="3">
        <f t="shared" si="3"/>
        <v>823</v>
      </c>
      <c r="O32" s="3">
        <f t="shared" si="4"/>
        <v>6</v>
      </c>
      <c r="P32" s="15">
        <f t="shared" si="5"/>
        <v>137.16666666666666</v>
      </c>
    </row>
    <row r="33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15"/>
    </row>
    <row r="34" spans="1:16" ht="15.75">
      <c r="A34" s="3"/>
      <c r="B34" s="51" t="s">
        <v>343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5"/>
    </row>
    <row r="35" spans="1:1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15"/>
    </row>
    <row r="36" spans="1:16">
      <c r="A36" s="3">
        <v>1</v>
      </c>
      <c r="B36" s="3" t="s">
        <v>297</v>
      </c>
      <c r="C36" s="3" t="s">
        <v>63</v>
      </c>
      <c r="D36" s="3">
        <v>1325</v>
      </c>
      <c r="E36" s="3"/>
      <c r="F36" s="3"/>
      <c r="G36" s="3"/>
      <c r="H36" s="3"/>
      <c r="I36" s="3"/>
      <c r="J36" s="3"/>
      <c r="K36" s="3"/>
      <c r="L36" s="3"/>
      <c r="M36" s="3"/>
      <c r="N36" s="3">
        <f t="shared" ref="N36:N55" si="6">SUM(D36:M36)</f>
        <v>1325</v>
      </c>
      <c r="O36" s="3">
        <f t="shared" ref="O36:O55" si="7">COUNT(D36:M36)*6</f>
        <v>6</v>
      </c>
      <c r="P36" s="15">
        <f t="shared" ref="P36:P55" si="8">N36/O36</f>
        <v>220.83333333333334</v>
      </c>
    </row>
    <row r="37" spans="1:16">
      <c r="A37" s="3">
        <v>2</v>
      </c>
      <c r="B37" s="3" t="s">
        <v>299</v>
      </c>
      <c r="C37" s="3" t="s">
        <v>63</v>
      </c>
      <c r="D37" s="3">
        <v>1295</v>
      </c>
      <c r="E37" s="3"/>
      <c r="F37" s="3"/>
      <c r="G37" s="3"/>
      <c r="H37" s="3"/>
      <c r="I37" s="3"/>
      <c r="J37" s="3"/>
      <c r="K37" s="3"/>
      <c r="L37" s="3"/>
      <c r="M37" s="3"/>
      <c r="N37" s="3">
        <f t="shared" si="6"/>
        <v>1295</v>
      </c>
      <c r="O37" s="3">
        <f t="shared" si="7"/>
        <v>6</v>
      </c>
      <c r="P37" s="15">
        <f t="shared" si="8"/>
        <v>215.83333333333334</v>
      </c>
    </row>
    <row r="38" spans="1:16">
      <c r="A38" s="3">
        <v>3</v>
      </c>
      <c r="B38" s="3" t="s">
        <v>27</v>
      </c>
      <c r="C38" s="3" t="s">
        <v>63</v>
      </c>
      <c r="D38" s="3">
        <v>1293</v>
      </c>
      <c r="E38" s="3"/>
      <c r="F38" s="3"/>
      <c r="G38" s="3"/>
      <c r="H38" s="3"/>
      <c r="I38" s="3"/>
      <c r="J38" s="3"/>
      <c r="K38" s="3"/>
      <c r="L38" s="3"/>
      <c r="M38" s="3"/>
      <c r="N38" s="3">
        <f t="shared" si="6"/>
        <v>1293</v>
      </c>
      <c r="O38" s="3">
        <f t="shared" si="7"/>
        <v>6</v>
      </c>
      <c r="P38" s="15">
        <f t="shared" si="8"/>
        <v>215.5</v>
      </c>
    </row>
    <row r="39" spans="1:16">
      <c r="A39" s="3">
        <v>4</v>
      </c>
      <c r="B39" s="3" t="s">
        <v>214</v>
      </c>
      <c r="C39" s="3" t="s">
        <v>63</v>
      </c>
      <c r="D39" s="3">
        <v>1257</v>
      </c>
      <c r="E39" s="3"/>
      <c r="F39" s="3"/>
      <c r="G39" s="3"/>
      <c r="H39" s="3"/>
      <c r="I39" s="3"/>
      <c r="J39" s="3"/>
      <c r="K39" s="3"/>
      <c r="L39" s="3"/>
      <c r="M39" s="3"/>
      <c r="N39" s="3">
        <f t="shared" si="6"/>
        <v>1257</v>
      </c>
      <c r="O39" s="3">
        <f t="shared" si="7"/>
        <v>6</v>
      </c>
      <c r="P39" s="15">
        <f t="shared" si="8"/>
        <v>209.5</v>
      </c>
    </row>
    <row r="40" spans="1:16">
      <c r="A40" s="3">
        <v>5</v>
      </c>
      <c r="B40" s="3" t="s">
        <v>263</v>
      </c>
      <c r="C40" s="3" t="s">
        <v>63</v>
      </c>
      <c r="D40" s="3">
        <v>1238</v>
      </c>
      <c r="E40" s="3"/>
      <c r="F40" s="3"/>
      <c r="G40" s="3"/>
      <c r="H40" s="3"/>
      <c r="I40" s="3"/>
      <c r="J40" s="3"/>
      <c r="K40" s="3"/>
      <c r="L40" s="3"/>
      <c r="M40" s="3"/>
      <c r="N40" s="3">
        <f t="shared" si="6"/>
        <v>1238</v>
      </c>
      <c r="O40" s="3">
        <f t="shared" si="7"/>
        <v>6</v>
      </c>
      <c r="P40" s="15">
        <f t="shared" si="8"/>
        <v>206.33333333333334</v>
      </c>
    </row>
    <row r="41" spans="1:16">
      <c r="A41" s="3">
        <v>6</v>
      </c>
      <c r="B41" s="3" t="s">
        <v>21</v>
      </c>
      <c r="C41" s="3" t="s">
        <v>52</v>
      </c>
      <c r="D41" s="3">
        <v>1237</v>
      </c>
      <c r="E41" s="3"/>
      <c r="F41" s="3"/>
      <c r="G41" s="3"/>
      <c r="H41" s="3"/>
      <c r="I41" s="3"/>
      <c r="J41" s="3"/>
      <c r="K41" s="3"/>
      <c r="L41" s="3"/>
      <c r="M41" s="3"/>
      <c r="N41" s="3">
        <f t="shared" si="6"/>
        <v>1237</v>
      </c>
      <c r="O41" s="3">
        <f t="shared" si="7"/>
        <v>6</v>
      </c>
      <c r="P41" s="15">
        <f t="shared" si="8"/>
        <v>206.16666666666666</v>
      </c>
    </row>
    <row r="42" spans="1:16">
      <c r="A42" s="3">
        <v>7</v>
      </c>
      <c r="B42" s="27" t="s">
        <v>241</v>
      </c>
      <c r="C42" s="27" t="s">
        <v>63</v>
      </c>
      <c r="D42" s="3">
        <v>1139</v>
      </c>
      <c r="E42" s="3"/>
      <c r="F42" s="3"/>
      <c r="G42" s="3"/>
      <c r="H42" s="3"/>
      <c r="I42" s="3"/>
      <c r="J42" s="3"/>
      <c r="K42" s="3"/>
      <c r="L42" s="3"/>
      <c r="M42" s="3"/>
      <c r="N42" s="3">
        <f t="shared" si="6"/>
        <v>1139</v>
      </c>
      <c r="O42" s="3">
        <f t="shared" si="7"/>
        <v>6</v>
      </c>
      <c r="P42" s="15">
        <f t="shared" si="8"/>
        <v>189.83333333333334</v>
      </c>
    </row>
    <row r="43" spans="1:16">
      <c r="A43" s="3">
        <v>8</v>
      </c>
      <c r="B43" s="3" t="s">
        <v>42</v>
      </c>
      <c r="C43" s="3" t="s">
        <v>63</v>
      </c>
      <c r="D43" s="3">
        <v>1114</v>
      </c>
      <c r="E43" s="3"/>
      <c r="F43" s="3"/>
      <c r="G43" s="3"/>
      <c r="H43" s="3"/>
      <c r="I43" s="3"/>
      <c r="J43" s="3"/>
      <c r="K43" s="3"/>
      <c r="L43" s="3"/>
      <c r="M43" s="3"/>
      <c r="N43" s="3">
        <f t="shared" si="6"/>
        <v>1114</v>
      </c>
      <c r="O43" s="3">
        <f t="shared" si="7"/>
        <v>6</v>
      </c>
      <c r="P43" s="15">
        <f t="shared" si="8"/>
        <v>185.66666666666666</v>
      </c>
    </row>
    <row r="44" spans="1:16">
      <c r="A44" s="3">
        <v>9</v>
      </c>
      <c r="B44" s="3" t="s">
        <v>53</v>
      </c>
      <c r="C44" s="3" t="s">
        <v>63</v>
      </c>
      <c r="D44" s="3">
        <v>1110</v>
      </c>
      <c r="E44" s="3"/>
      <c r="F44" s="3"/>
      <c r="G44" s="3"/>
      <c r="H44" s="3"/>
      <c r="I44" s="3"/>
      <c r="J44" s="3"/>
      <c r="K44" s="3"/>
      <c r="L44" s="3"/>
      <c r="M44" s="3"/>
      <c r="N44" s="3">
        <f t="shared" si="6"/>
        <v>1110</v>
      </c>
      <c r="O44" s="3">
        <f t="shared" si="7"/>
        <v>6</v>
      </c>
      <c r="P44" s="15">
        <f t="shared" si="8"/>
        <v>185</v>
      </c>
    </row>
    <row r="45" spans="1:16">
      <c r="A45" s="3">
        <v>10</v>
      </c>
      <c r="B45" s="3" t="s">
        <v>47</v>
      </c>
      <c r="C45" s="3" t="s">
        <v>63</v>
      </c>
      <c r="D45" s="3">
        <v>1090</v>
      </c>
      <c r="E45" s="3"/>
      <c r="F45" s="3"/>
      <c r="G45" s="3"/>
      <c r="H45" s="3"/>
      <c r="I45" s="3"/>
      <c r="J45" s="3"/>
      <c r="K45" s="3"/>
      <c r="L45" s="3"/>
      <c r="M45" s="3"/>
      <c r="N45" s="3">
        <f t="shared" si="6"/>
        <v>1090</v>
      </c>
      <c r="O45" s="3">
        <f t="shared" si="7"/>
        <v>6</v>
      </c>
      <c r="P45" s="15">
        <f t="shared" si="8"/>
        <v>181.66666666666666</v>
      </c>
    </row>
    <row r="46" spans="1:16">
      <c r="A46" s="3">
        <v>11</v>
      </c>
      <c r="B46" s="3" t="s">
        <v>242</v>
      </c>
      <c r="C46" s="3" t="s">
        <v>63</v>
      </c>
      <c r="D46" s="3">
        <v>1088</v>
      </c>
      <c r="E46" s="3"/>
      <c r="F46" s="3"/>
      <c r="G46" s="3"/>
      <c r="H46" s="3"/>
      <c r="I46" s="3"/>
      <c r="J46" s="3"/>
      <c r="K46" s="3"/>
      <c r="L46" s="3"/>
      <c r="M46" s="3"/>
      <c r="N46" s="3">
        <f t="shared" si="6"/>
        <v>1088</v>
      </c>
      <c r="O46" s="3">
        <f t="shared" si="7"/>
        <v>6</v>
      </c>
      <c r="P46" s="15">
        <f t="shared" si="8"/>
        <v>181.33333333333334</v>
      </c>
    </row>
    <row r="47" spans="1:16">
      <c r="A47" s="3">
        <v>12</v>
      </c>
      <c r="B47" s="27" t="s">
        <v>179</v>
      </c>
      <c r="C47" s="27" t="s">
        <v>52</v>
      </c>
      <c r="D47" s="3">
        <v>1082</v>
      </c>
      <c r="E47" s="3"/>
      <c r="F47" s="3"/>
      <c r="G47" s="3"/>
      <c r="H47" s="3"/>
      <c r="I47" s="3"/>
      <c r="J47" s="3"/>
      <c r="K47" s="3"/>
      <c r="L47" s="3"/>
      <c r="M47" s="3"/>
      <c r="N47" s="3">
        <f t="shared" si="6"/>
        <v>1082</v>
      </c>
      <c r="O47" s="3">
        <f t="shared" si="7"/>
        <v>6</v>
      </c>
      <c r="P47" s="15">
        <f t="shared" si="8"/>
        <v>180.33333333333334</v>
      </c>
    </row>
    <row r="48" spans="1:16">
      <c r="A48" s="3">
        <v>13</v>
      </c>
      <c r="B48" s="27" t="s">
        <v>313</v>
      </c>
      <c r="C48" s="27" t="s">
        <v>63</v>
      </c>
      <c r="D48" s="3">
        <v>1068</v>
      </c>
      <c r="E48" s="3"/>
      <c r="F48" s="3"/>
      <c r="G48" s="3"/>
      <c r="H48" s="3"/>
      <c r="I48" s="3"/>
      <c r="J48" s="3"/>
      <c r="K48" s="3"/>
      <c r="L48" s="3"/>
      <c r="M48" s="3"/>
      <c r="N48" s="3">
        <f t="shared" si="6"/>
        <v>1068</v>
      </c>
      <c r="O48" s="3">
        <f t="shared" si="7"/>
        <v>6</v>
      </c>
      <c r="P48" s="15">
        <f t="shared" si="8"/>
        <v>178</v>
      </c>
    </row>
    <row r="49" spans="1:16">
      <c r="A49" s="3">
        <v>14</v>
      </c>
      <c r="B49" s="3" t="s">
        <v>43</v>
      </c>
      <c r="C49" s="3" t="s">
        <v>63</v>
      </c>
      <c r="D49" s="3">
        <v>1060</v>
      </c>
      <c r="E49" s="3"/>
      <c r="F49" s="3"/>
      <c r="G49" s="3"/>
      <c r="H49" s="3"/>
      <c r="I49" s="3"/>
      <c r="J49" s="3"/>
      <c r="K49" s="3"/>
      <c r="L49" s="3"/>
      <c r="M49" s="3"/>
      <c r="N49" s="3">
        <f t="shared" si="6"/>
        <v>1060</v>
      </c>
      <c r="O49" s="3">
        <f t="shared" si="7"/>
        <v>6</v>
      </c>
      <c r="P49" s="15">
        <f t="shared" si="8"/>
        <v>176.66666666666666</v>
      </c>
    </row>
    <row r="50" spans="1:16">
      <c r="A50" s="3">
        <v>15</v>
      </c>
      <c r="B50" s="3" t="s">
        <v>222</v>
      </c>
      <c r="C50" s="3" t="s">
        <v>63</v>
      </c>
      <c r="D50" s="3">
        <v>1047</v>
      </c>
      <c r="E50" s="3"/>
      <c r="F50" s="3"/>
      <c r="G50" s="3"/>
      <c r="H50" s="3"/>
      <c r="I50" s="3"/>
      <c r="J50" s="3"/>
      <c r="K50" s="3"/>
      <c r="L50" s="3"/>
      <c r="M50" s="3"/>
      <c r="N50" s="3">
        <f t="shared" si="6"/>
        <v>1047</v>
      </c>
      <c r="O50" s="3">
        <f t="shared" si="7"/>
        <v>6</v>
      </c>
      <c r="P50" s="15">
        <f t="shared" si="8"/>
        <v>174.5</v>
      </c>
    </row>
    <row r="51" spans="1:16">
      <c r="A51" s="3">
        <v>16</v>
      </c>
      <c r="B51" s="3" t="s">
        <v>155</v>
      </c>
      <c r="C51" s="3" t="s">
        <v>24</v>
      </c>
      <c r="D51" s="3">
        <v>1023</v>
      </c>
      <c r="E51" s="3"/>
      <c r="F51" s="3"/>
      <c r="G51" s="3"/>
      <c r="H51" s="3"/>
      <c r="I51" s="3"/>
      <c r="J51" s="3"/>
      <c r="K51" s="3"/>
      <c r="L51" s="3"/>
      <c r="M51" s="3"/>
      <c r="N51" s="3">
        <f t="shared" si="6"/>
        <v>1023</v>
      </c>
      <c r="O51" s="3">
        <f t="shared" si="7"/>
        <v>6</v>
      </c>
      <c r="P51" s="15">
        <f t="shared" si="8"/>
        <v>170.5</v>
      </c>
    </row>
    <row r="52" spans="1:16">
      <c r="A52" s="3">
        <v>17</v>
      </c>
      <c r="B52" s="3" t="s">
        <v>176</v>
      </c>
      <c r="C52" s="3" t="s">
        <v>63</v>
      </c>
      <c r="D52" s="3">
        <v>994</v>
      </c>
      <c r="E52" s="3"/>
      <c r="F52" s="3"/>
      <c r="G52" s="3"/>
      <c r="H52" s="3"/>
      <c r="I52" s="3"/>
      <c r="J52" s="3"/>
      <c r="K52" s="3"/>
      <c r="L52" s="3"/>
      <c r="M52" s="3"/>
      <c r="N52" s="3">
        <f t="shared" si="6"/>
        <v>994</v>
      </c>
      <c r="O52" s="3">
        <f t="shared" si="7"/>
        <v>6</v>
      </c>
      <c r="P52" s="15">
        <f t="shared" si="8"/>
        <v>165.66666666666666</v>
      </c>
    </row>
    <row r="53" spans="1:16">
      <c r="A53" s="3">
        <v>18</v>
      </c>
      <c r="B53" s="27" t="s">
        <v>271</v>
      </c>
      <c r="C53" s="27" t="s">
        <v>19</v>
      </c>
      <c r="D53" s="3">
        <v>989</v>
      </c>
      <c r="E53" s="3"/>
      <c r="F53" s="3"/>
      <c r="G53" s="3"/>
      <c r="H53" s="3"/>
      <c r="I53" s="3"/>
      <c r="J53" s="3"/>
      <c r="K53" s="3"/>
      <c r="L53" s="3"/>
      <c r="M53" s="3"/>
      <c r="N53" s="3">
        <f t="shared" si="6"/>
        <v>989</v>
      </c>
      <c r="O53" s="3">
        <f t="shared" si="7"/>
        <v>6</v>
      </c>
      <c r="P53" s="15">
        <f t="shared" si="8"/>
        <v>164.83333333333334</v>
      </c>
    </row>
    <row r="54" spans="1:16">
      <c r="A54" s="3">
        <v>19</v>
      </c>
      <c r="B54" s="27" t="s">
        <v>340</v>
      </c>
      <c r="C54" s="27" t="s">
        <v>63</v>
      </c>
      <c r="D54" s="3">
        <v>950</v>
      </c>
      <c r="E54" s="3"/>
      <c r="F54" s="3"/>
      <c r="G54" s="3"/>
      <c r="H54" s="3"/>
      <c r="I54" s="3"/>
      <c r="J54" s="3"/>
      <c r="K54" s="3"/>
      <c r="L54" s="3"/>
      <c r="M54" s="3"/>
      <c r="N54" s="3">
        <f t="shared" si="6"/>
        <v>950</v>
      </c>
      <c r="O54" s="3">
        <f t="shared" si="7"/>
        <v>6</v>
      </c>
      <c r="P54" s="15">
        <f t="shared" si="8"/>
        <v>158.33333333333334</v>
      </c>
    </row>
    <row r="55" spans="1:16">
      <c r="A55" s="3">
        <v>20</v>
      </c>
      <c r="B55" s="27" t="s">
        <v>312</v>
      </c>
      <c r="C55" s="27" t="s">
        <v>63</v>
      </c>
      <c r="D55" s="3">
        <v>868</v>
      </c>
      <c r="E55" s="3"/>
      <c r="F55" s="3"/>
      <c r="G55" s="3"/>
      <c r="H55" s="3"/>
      <c r="I55" s="3"/>
      <c r="J55" s="3"/>
      <c r="K55" s="3"/>
      <c r="L55" s="3"/>
      <c r="M55" s="3"/>
      <c r="N55" s="3">
        <f t="shared" si="6"/>
        <v>868</v>
      </c>
      <c r="O55" s="3">
        <f t="shared" si="7"/>
        <v>6</v>
      </c>
      <c r="P55" s="15">
        <f t="shared" si="8"/>
        <v>144.66666666666666</v>
      </c>
    </row>
    <row r="56" spans="1:16">
      <c r="A56" s="3"/>
      <c r="B56" s="27"/>
      <c r="C56" s="27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5"/>
    </row>
    <row r="57" spans="1:16" ht="15.75">
      <c r="A57" s="3"/>
      <c r="B57" s="51" t="s">
        <v>344</v>
      </c>
      <c r="C57" s="27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5"/>
    </row>
    <row r="58" spans="1:16">
      <c r="A58" s="3"/>
      <c r="B58" s="27"/>
      <c r="C58" s="27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5"/>
    </row>
    <row r="59" spans="1:16">
      <c r="A59" s="3">
        <v>1</v>
      </c>
      <c r="B59" s="3" t="s">
        <v>332</v>
      </c>
      <c r="C59" s="3" t="s">
        <v>64</v>
      </c>
      <c r="D59" s="3">
        <v>1225</v>
      </c>
      <c r="E59" s="3"/>
      <c r="F59" s="3"/>
      <c r="G59" s="3"/>
      <c r="H59" s="3"/>
      <c r="I59" s="3"/>
      <c r="J59" s="3"/>
      <c r="K59" s="3"/>
      <c r="L59" s="3"/>
      <c r="M59" s="3"/>
      <c r="N59" s="3">
        <f t="shared" ref="N59:N72" si="9">SUM(D59:M59)</f>
        <v>1225</v>
      </c>
      <c r="O59" s="3">
        <f t="shared" ref="O59:O72" si="10">COUNT(D59:M59)*6</f>
        <v>6</v>
      </c>
      <c r="P59" s="15">
        <f t="shared" ref="P59:P72" si="11">N59/O59</f>
        <v>204.16666666666666</v>
      </c>
    </row>
    <row r="60" spans="1:16">
      <c r="A60" s="3">
        <v>2</v>
      </c>
      <c r="B60" s="3" t="s">
        <v>227</v>
      </c>
      <c r="C60" s="3" t="s">
        <v>64</v>
      </c>
      <c r="D60" s="3">
        <v>1115</v>
      </c>
      <c r="E60" s="3"/>
      <c r="F60" s="3"/>
      <c r="G60" s="3"/>
      <c r="H60" s="3"/>
      <c r="I60" s="3"/>
      <c r="J60" s="3"/>
      <c r="K60" s="3"/>
      <c r="L60" s="3"/>
      <c r="M60" s="3"/>
      <c r="N60" s="3">
        <f t="shared" si="9"/>
        <v>1115</v>
      </c>
      <c r="O60" s="3">
        <f t="shared" si="10"/>
        <v>6</v>
      </c>
      <c r="P60" s="15">
        <f t="shared" si="11"/>
        <v>185.83333333333334</v>
      </c>
    </row>
    <row r="61" spans="1:16">
      <c r="A61" s="3">
        <v>3</v>
      </c>
      <c r="B61" s="27" t="s">
        <v>174</v>
      </c>
      <c r="C61" s="27" t="s">
        <v>64</v>
      </c>
      <c r="D61" s="3">
        <v>1099</v>
      </c>
      <c r="E61" s="3"/>
      <c r="F61" s="3"/>
      <c r="G61" s="3"/>
      <c r="H61" s="3"/>
      <c r="I61" s="3"/>
      <c r="J61" s="3"/>
      <c r="K61" s="3"/>
      <c r="L61" s="3"/>
      <c r="M61" s="3"/>
      <c r="N61" s="3">
        <f t="shared" si="9"/>
        <v>1099</v>
      </c>
      <c r="O61" s="3">
        <f t="shared" si="10"/>
        <v>6</v>
      </c>
      <c r="P61" s="15">
        <f t="shared" si="11"/>
        <v>183.16666666666666</v>
      </c>
    </row>
    <row r="62" spans="1:16">
      <c r="A62" s="3">
        <v>4</v>
      </c>
      <c r="B62" s="3" t="s">
        <v>129</v>
      </c>
      <c r="C62" s="3" t="s">
        <v>64</v>
      </c>
      <c r="D62" s="3">
        <v>1092</v>
      </c>
      <c r="E62" s="3"/>
      <c r="F62" s="3"/>
      <c r="G62" s="3"/>
      <c r="H62" s="3"/>
      <c r="I62" s="3"/>
      <c r="J62" s="3"/>
      <c r="K62" s="3"/>
      <c r="L62" s="3"/>
      <c r="M62" s="3"/>
      <c r="N62" s="3">
        <f t="shared" si="9"/>
        <v>1092</v>
      </c>
      <c r="O62" s="3">
        <f t="shared" si="10"/>
        <v>6</v>
      </c>
      <c r="P62" s="15">
        <f t="shared" si="11"/>
        <v>182</v>
      </c>
    </row>
    <row r="63" spans="1:16">
      <c r="A63" s="3">
        <v>5</v>
      </c>
      <c r="B63" s="3" t="s">
        <v>57</v>
      </c>
      <c r="C63" s="3" t="s">
        <v>64</v>
      </c>
      <c r="D63" s="3">
        <v>1088</v>
      </c>
      <c r="E63" s="3"/>
      <c r="F63" s="3"/>
      <c r="G63" s="3"/>
      <c r="H63" s="3"/>
      <c r="I63" s="3"/>
      <c r="J63" s="3"/>
      <c r="K63" s="3"/>
      <c r="L63" s="3"/>
      <c r="M63" s="3"/>
      <c r="N63" s="3">
        <f t="shared" si="9"/>
        <v>1088</v>
      </c>
      <c r="O63" s="3">
        <f t="shared" si="10"/>
        <v>6</v>
      </c>
      <c r="P63" s="15">
        <f t="shared" si="11"/>
        <v>181.33333333333334</v>
      </c>
    </row>
    <row r="64" spans="1:16">
      <c r="A64" s="3">
        <v>6</v>
      </c>
      <c r="B64" s="27" t="s">
        <v>40</v>
      </c>
      <c r="C64" s="27" t="s">
        <v>64</v>
      </c>
      <c r="D64" s="3">
        <v>1070</v>
      </c>
      <c r="E64" s="3"/>
      <c r="F64" s="3"/>
      <c r="G64" s="3"/>
      <c r="H64" s="3"/>
      <c r="I64" s="3"/>
      <c r="J64" s="3"/>
      <c r="K64" s="3"/>
      <c r="L64" s="3"/>
      <c r="M64" s="3"/>
      <c r="N64" s="3">
        <f t="shared" si="9"/>
        <v>1070</v>
      </c>
      <c r="O64" s="3">
        <f t="shared" si="10"/>
        <v>6</v>
      </c>
      <c r="P64" s="15">
        <f t="shared" si="11"/>
        <v>178.33333333333334</v>
      </c>
    </row>
    <row r="65" spans="1:16">
      <c r="A65" s="3">
        <v>7</v>
      </c>
      <c r="B65" s="27" t="s">
        <v>314</v>
      </c>
      <c r="C65" s="27" t="s">
        <v>64</v>
      </c>
      <c r="D65" s="3">
        <v>1053</v>
      </c>
      <c r="E65" s="3"/>
      <c r="F65" s="3"/>
      <c r="G65" s="3"/>
      <c r="H65" s="3"/>
      <c r="I65" s="3"/>
      <c r="J65" s="3"/>
      <c r="K65" s="3"/>
      <c r="L65" s="3"/>
      <c r="M65" s="3"/>
      <c r="N65" s="3">
        <f t="shared" si="9"/>
        <v>1053</v>
      </c>
      <c r="O65" s="3">
        <f t="shared" si="10"/>
        <v>6</v>
      </c>
      <c r="P65" s="15">
        <f t="shared" si="11"/>
        <v>175.5</v>
      </c>
    </row>
    <row r="66" spans="1:16">
      <c r="A66" s="3">
        <v>8</v>
      </c>
      <c r="B66" s="3" t="s">
        <v>128</v>
      </c>
      <c r="C66" s="3" t="s">
        <v>64</v>
      </c>
      <c r="D66" s="3">
        <v>1048</v>
      </c>
      <c r="E66" s="3"/>
      <c r="F66" s="3"/>
      <c r="G66" s="3"/>
      <c r="H66" s="3"/>
      <c r="I66" s="3"/>
      <c r="J66" s="3"/>
      <c r="K66" s="3"/>
      <c r="L66" s="3"/>
      <c r="M66" s="3"/>
      <c r="N66" s="3">
        <f t="shared" si="9"/>
        <v>1048</v>
      </c>
      <c r="O66" s="3">
        <f t="shared" si="10"/>
        <v>6</v>
      </c>
      <c r="P66" s="15">
        <f t="shared" si="11"/>
        <v>174.66666666666666</v>
      </c>
    </row>
    <row r="67" spans="1:16">
      <c r="A67" s="3">
        <v>9</v>
      </c>
      <c r="B67" s="3" t="s">
        <v>45</v>
      </c>
      <c r="C67" s="3" t="s">
        <v>64</v>
      </c>
      <c r="D67" s="3">
        <v>1048</v>
      </c>
      <c r="E67" s="3"/>
      <c r="F67" s="3"/>
      <c r="G67" s="3"/>
      <c r="H67" s="3"/>
      <c r="I67" s="3"/>
      <c r="J67" s="3"/>
      <c r="K67" s="3"/>
      <c r="L67" s="3"/>
      <c r="M67" s="3"/>
      <c r="N67" s="3">
        <f t="shared" si="9"/>
        <v>1048</v>
      </c>
      <c r="O67" s="3">
        <f t="shared" si="10"/>
        <v>6</v>
      </c>
      <c r="P67" s="15">
        <f t="shared" si="11"/>
        <v>174.66666666666666</v>
      </c>
    </row>
    <row r="68" spans="1:16">
      <c r="A68" s="3">
        <v>10</v>
      </c>
      <c r="B68" s="3" t="s">
        <v>157</v>
      </c>
      <c r="C68" s="3" t="s">
        <v>64</v>
      </c>
      <c r="D68" s="3">
        <v>963</v>
      </c>
      <c r="E68" s="3"/>
      <c r="F68" s="3"/>
      <c r="G68" s="3"/>
      <c r="H68" s="3"/>
      <c r="I68" s="3"/>
      <c r="J68" s="3"/>
      <c r="K68" s="3"/>
      <c r="L68" s="3"/>
      <c r="M68" s="3"/>
      <c r="N68" s="3">
        <f t="shared" si="9"/>
        <v>963</v>
      </c>
      <c r="O68" s="3">
        <f t="shared" si="10"/>
        <v>6</v>
      </c>
      <c r="P68" s="15">
        <f t="shared" si="11"/>
        <v>160.5</v>
      </c>
    </row>
    <row r="69" spans="1:16">
      <c r="A69" s="3">
        <v>11</v>
      </c>
      <c r="B69" s="27" t="s">
        <v>315</v>
      </c>
      <c r="C69" s="27" t="s">
        <v>64</v>
      </c>
      <c r="D69" s="3">
        <v>954</v>
      </c>
      <c r="E69" s="3"/>
      <c r="F69" s="3"/>
      <c r="G69" s="3"/>
      <c r="H69" s="3"/>
      <c r="I69" s="3"/>
      <c r="J69" s="3"/>
      <c r="K69" s="3"/>
      <c r="L69" s="3"/>
      <c r="M69" s="3"/>
      <c r="N69" s="3">
        <f t="shared" si="9"/>
        <v>954</v>
      </c>
      <c r="O69" s="3">
        <f t="shared" si="10"/>
        <v>6</v>
      </c>
      <c r="P69" s="15">
        <f t="shared" si="11"/>
        <v>159</v>
      </c>
    </row>
    <row r="70" spans="1:16">
      <c r="A70" s="3">
        <v>12</v>
      </c>
      <c r="B70" s="3" t="s">
        <v>250</v>
      </c>
      <c r="C70" s="3" t="s">
        <v>64</v>
      </c>
      <c r="D70" s="3">
        <v>915</v>
      </c>
      <c r="E70" s="3"/>
      <c r="F70" s="3"/>
      <c r="G70" s="3"/>
      <c r="H70" s="3"/>
      <c r="I70" s="3"/>
      <c r="J70" s="3"/>
      <c r="K70" s="3"/>
      <c r="L70" s="3"/>
      <c r="M70" s="3"/>
      <c r="N70" s="3">
        <f t="shared" si="9"/>
        <v>915</v>
      </c>
      <c r="O70" s="3">
        <f t="shared" si="10"/>
        <v>6</v>
      </c>
      <c r="P70" s="15">
        <f t="shared" si="11"/>
        <v>152.5</v>
      </c>
    </row>
    <row r="71" spans="1:16">
      <c r="A71" s="3">
        <v>13</v>
      </c>
      <c r="B71" s="3" t="s">
        <v>177</v>
      </c>
      <c r="C71" s="3" t="s">
        <v>64</v>
      </c>
      <c r="D71" s="3">
        <v>897</v>
      </c>
      <c r="E71" s="3"/>
      <c r="F71" s="3"/>
      <c r="G71" s="3"/>
      <c r="H71" s="3"/>
      <c r="I71" s="3"/>
      <c r="J71" s="3"/>
      <c r="K71" s="3"/>
      <c r="L71" s="3"/>
      <c r="M71" s="3"/>
      <c r="N71" s="3">
        <f t="shared" si="9"/>
        <v>897</v>
      </c>
      <c r="O71" s="3">
        <f t="shared" si="10"/>
        <v>6</v>
      </c>
      <c r="P71" s="15">
        <f t="shared" si="11"/>
        <v>149.5</v>
      </c>
    </row>
    <row r="72" spans="1:16">
      <c r="A72" s="3">
        <v>14</v>
      </c>
      <c r="B72" s="27" t="s">
        <v>158</v>
      </c>
      <c r="C72" s="27" t="s">
        <v>64</v>
      </c>
      <c r="D72" s="3">
        <v>842</v>
      </c>
      <c r="E72" s="3"/>
      <c r="F72" s="3"/>
      <c r="G72" s="3"/>
      <c r="H72" s="3"/>
      <c r="I72" s="3"/>
      <c r="J72" s="3"/>
      <c r="K72" s="3"/>
      <c r="L72" s="3"/>
      <c r="M72" s="3"/>
      <c r="N72" s="3">
        <f t="shared" si="9"/>
        <v>842</v>
      </c>
      <c r="O72" s="3">
        <f t="shared" si="10"/>
        <v>6</v>
      </c>
      <c r="P72" s="15">
        <f t="shared" si="11"/>
        <v>140.33333333333334</v>
      </c>
    </row>
    <row r="73" spans="1:16">
      <c r="A73" s="3"/>
      <c r="B73" s="27"/>
      <c r="C73" s="27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15"/>
    </row>
    <row r="74" spans="1:16" ht="15.75">
      <c r="A74" s="3"/>
      <c r="B74" s="51" t="s">
        <v>345</v>
      </c>
      <c r="C74" s="27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15"/>
    </row>
    <row r="75" spans="1:1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15"/>
    </row>
    <row r="76" spans="1:16">
      <c r="A76" s="3">
        <v>1</v>
      </c>
      <c r="B76" s="3" t="s">
        <v>29</v>
      </c>
      <c r="C76" s="3" t="s">
        <v>24</v>
      </c>
      <c r="D76" s="3">
        <v>1163</v>
      </c>
      <c r="E76" s="3"/>
      <c r="F76" s="3"/>
      <c r="G76" s="3"/>
      <c r="H76" s="3"/>
      <c r="I76" s="3"/>
      <c r="J76" s="3"/>
      <c r="K76" s="3"/>
      <c r="L76" s="3"/>
      <c r="M76" s="3"/>
      <c r="N76" s="3">
        <f>SUM(D76:M76)</f>
        <v>1163</v>
      </c>
      <c r="O76" s="3">
        <f>COUNT(D76:M76)*6</f>
        <v>6</v>
      </c>
      <c r="P76" s="15">
        <f>N76/O76</f>
        <v>193.83333333333334</v>
      </c>
    </row>
    <row r="77" spans="1:16">
      <c r="A77" s="3">
        <v>2</v>
      </c>
      <c r="B77" s="3" t="s">
        <v>127</v>
      </c>
      <c r="C77" s="3" t="s">
        <v>24</v>
      </c>
      <c r="D77" s="3">
        <v>1081</v>
      </c>
      <c r="E77" s="3"/>
      <c r="F77" s="3"/>
      <c r="G77" s="3"/>
      <c r="H77" s="3"/>
      <c r="I77" s="3"/>
      <c r="J77" s="3"/>
      <c r="K77" s="3"/>
      <c r="L77" s="3"/>
      <c r="M77" s="3"/>
      <c r="N77" s="3">
        <f>SUM(D77:M77)</f>
        <v>1081</v>
      </c>
      <c r="O77" s="3">
        <f>COUNT(D77:M77)*6</f>
        <v>6</v>
      </c>
      <c r="P77" s="15">
        <f>N77/O77</f>
        <v>180.16666666666666</v>
      </c>
    </row>
    <row r="78" spans="1:1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15"/>
    </row>
    <row r="79" spans="1:16" ht="15.75">
      <c r="A79" s="3"/>
      <c r="B79" s="51" t="s">
        <v>346</v>
      </c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15"/>
    </row>
    <row r="80" spans="1:1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15"/>
    </row>
    <row r="81" spans="1:16">
      <c r="A81" s="3">
        <v>1</v>
      </c>
      <c r="B81" s="19" t="s">
        <v>159</v>
      </c>
      <c r="C81" s="19" t="s">
        <v>52</v>
      </c>
      <c r="D81" s="3">
        <v>1276</v>
      </c>
      <c r="E81" s="3"/>
      <c r="F81" s="3"/>
      <c r="G81" s="3"/>
      <c r="H81" s="3"/>
      <c r="I81" s="3"/>
      <c r="J81" s="3"/>
      <c r="K81" s="3"/>
      <c r="L81" s="3"/>
      <c r="M81" s="3"/>
      <c r="N81" s="3">
        <f t="shared" ref="N81:N94" si="12">SUM(D81:M81)</f>
        <v>1276</v>
      </c>
      <c r="O81" s="3">
        <f t="shared" ref="O81:O94" si="13">COUNT(D81:M81)*6</f>
        <v>6</v>
      </c>
      <c r="P81" s="15">
        <f t="shared" ref="P81:P94" si="14">N81/O81</f>
        <v>212.66666666666666</v>
      </c>
    </row>
    <row r="82" spans="1:16">
      <c r="A82" s="3">
        <v>2</v>
      </c>
      <c r="B82" s="19" t="s">
        <v>146</v>
      </c>
      <c r="C82" s="19" t="s">
        <v>52</v>
      </c>
      <c r="D82" s="3">
        <v>1232</v>
      </c>
      <c r="E82" s="3"/>
      <c r="F82" s="19"/>
      <c r="G82" s="3"/>
      <c r="H82" s="3"/>
      <c r="I82" s="3"/>
      <c r="J82" s="3"/>
      <c r="K82" s="3"/>
      <c r="L82" s="3"/>
      <c r="M82" s="3"/>
      <c r="N82" s="3">
        <f t="shared" si="12"/>
        <v>1232</v>
      </c>
      <c r="O82" s="3">
        <f t="shared" si="13"/>
        <v>6</v>
      </c>
      <c r="P82" s="15">
        <f t="shared" si="14"/>
        <v>205.33333333333334</v>
      </c>
    </row>
    <row r="83" spans="1:16">
      <c r="A83" s="3">
        <v>3</v>
      </c>
      <c r="B83" s="3" t="s">
        <v>134</v>
      </c>
      <c r="C83" s="3" t="s">
        <v>52</v>
      </c>
      <c r="D83" s="3">
        <v>1219</v>
      </c>
      <c r="E83" s="3"/>
      <c r="F83" s="3"/>
      <c r="G83" s="3"/>
      <c r="H83" s="3"/>
      <c r="I83" s="3"/>
      <c r="J83" s="3"/>
      <c r="K83" s="3"/>
      <c r="L83" s="3"/>
      <c r="M83" s="3"/>
      <c r="N83" s="3">
        <f t="shared" si="12"/>
        <v>1219</v>
      </c>
      <c r="O83" s="3">
        <f t="shared" si="13"/>
        <v>6</v>
      </c>
      <c r="P83" s="15">
        <f t="shared" si="14"/>
        <v>203.16666666666666</v>
      </c>
    </row>
    <row r="84" spans="1:16">
      <c r="A84" s="3">
        <v>4</v>
      </c>
      <c r="B84" s="3" t="s">
        <v>139</v>
      </c>
      <c r="C84" s="3" t="s">
        <v>52</v>
      </c>
      <c r="D84" s="3">
        <v>1201</v>
      </c>
      <c r="E84" s="3"/>
      <c r="F84" s="3"/>
      <c r="G84" s="3"/>
      <c r="H84" s="3"/>
      <c r="I84" s="3"/>
      <c r="J84" s="3"/>
      <c r="K84" s="3"/>
      <c r="L84" s="3"/>
      <c r="M84" s="3"/>
      <c r="N84" s="3">
        <f t="shared" si="12"/>
        <v>1201</v>
      </c>
      <c r="O84" s="3">
        <f t="shared" si="13"/>
        <v>6</v>
      </c>
      <c r="P84" s="15">
        <f t="shared" si="14"/>
        <v>200.16666666666666</v>
      </c>
    </row>
    <row r="85" spans="1:16">
      <c r="A85" s="3">
        <v>5</v>
      </c>
      <c r="B85" s="3" t="s">
        <v>323</v>
      </c>
      <c r="C85" s="3" t="s">
        <v>52</v>
      </c>
      <c r="D85" s="3">
        <v>1198</v>
      </c>
      <c r="E85" s="3"/>
      <c r="F85" s="3"/>
      <c r="G85" s="3"/>
      <c r="H85" s="3"/>
      <c r="I85" s="3"/>
      <c r="J85" s="3"/>
      <c r="K85" s="3"/>
      <c r="L85" s="3"/>
      <c r="M85" s="3"/>
      <c r="N85" s="3">
        <f t="shared" si="12"/>
        <v>1198</v>
      </c>
      <c r="O85" s="3">
        <f t="shared" si="13"/>
        <v>6</v>
      </c>
      <c r="P85" s="15">
        <f t="shared" si="14"/>
        <v>199.66666666666666</v>
      </c>
    </row>
    <row r="86" spans="1:16">
      <c r="A86" s="3">
        <v>6</v>
      </c>
      <c r="B86" s="3" t="s">
        <v>147</v>
      </c>
      <c r="C86" s="3" t="s">
        <v>52</v>
      </c>
      <c r="D86" s="3">
        <v>1191</v>
      </c>
      <c r="E86" s="3"/>
      <c r="F86" s="3"/>
      <c r="G86" s="3"/>
      <c r="H86" s="3"/>
      <c r="I86" s="3"/>
      <c r="J86" s="3"/>
      <c r="K86" s="3"/>
      <c r="L86" s="3"/>
      <c r="M86" s="3"/>
      <c r="N86" s="3">
        <f t="shared" si="12"/>
        <v>1191</v>
      </c>
      <c r="O86" s="3">
        <f t="shared" si="13"/>
        <v>6</v>
      </c>
      <c r="P86" s="15">
        <f t="shared" si="14"/>
        <v>198.5</v>
      </c>
    </row>
    <row r="87" spans="1:16">
      <c r="A87" s="3">
        <v>7</v>
      </c>
      <c r="B87" s="3" t="s">
        <v>132</v>
      </c>
      <c r="C87" s="3" t="s">
        <v>52</v>
      </c>
      <c r="D87" s="3">
        <v>1151</v>
      </c>
      <c r="E87" s="3"/>
      <c r="F87" s="3"/>
      <c r="G87" s="3"/>
      <c r="H87" s="3"/>
      <c r="I87" s="3"/>
      <c r="J87" s="3"/>
      <c r="K87" s="3"/>
      <c r="L87" s="3"/>
      <c r="M87" s="3"/>
      <c r="N87" s="3">
        <f t="shared" si="12"/>
        <v>1151</v>
      </c>
      <c r="O87" s="3">
        <f t="shared" si="13"/>
        <v>6</v>
      </c>
      <c r="P87" s="15">
        <f t="shared" si="14"/>
        <v>191.83333333333334</v>
      </c>
    </row>
    <row r="88" spans="1:16">
      <c r="A88" s="3">
        <v>8</v>
      </c>
      <c r="B88" s="3" t="s">
        <v>137</v>
      </c>
      <c r="C88" s="3" t="s">
        <v>52</v>
      </c>
      <c r="D88" s="3">
        <v>1148</v>
      </c>
      <c r="E88" s="3"/>
      <c r="F88" s="3"/>
      <c r="G88" s="3"/>
      <c r="H88" s="3"/>
      <c r="I88" s="3"/>
      <c r="J88" s="3"/>
      <c r="K88" s="3"/>
      <c r="L88" s="3"/>
      <c r="M88" s="3"/>
      <c r="N88" s="3">
        <f t="shared" si="12"/>
        <v>1148</v>
      </c>
      <c r="O88" s="3">
        <f t="shared" si="13"/>
        <v>6</v>
      </c>
      <c r="P88" s="15">
        <f t="shared" si="14"/>
        <v>191.33333333333334</v>
      </c>
    </row>
    <row r="89" spans="1:16">
      <c r="A89" s="3">
        <v>9</v>
      </c>
      <c r="B89" s="3" t="s">
        <v>136</v>
      </c>
      <c r="C89" s="3" t="s">
        <v>52</v>
      </c>
      <c r="D89" s="3">
        <v>1113</v>
      </c>
      <c r="E89" s="3"/>
      <c r="F89" s="3"/>
      <c r="G89" s="3"/>
      <c r="H89" s="3"/>
      <c r="I89" s="3"/>
      <c r="J89" s="3"/>
      <c r="K89" s="3"/>
      <c r="L89" s="3"/>
      <c r="M89" s="3"/>
      <c r="N89" s="3">
        <f t="shared" si="12"/>
        <v>1113</v>
      </c>
      <c r="O89" s="3">
        <f t="shared" si="13"/>
        <v>6</v>
      </c>
      <c r="P89" s="15">
        <f t="shared" si="14"/>
        <v>185.5</v>
      </c>
    </row>
    <row r="90" spans="1:16">
      <c r="A90" s="3">
        <v>10</v>
      </c>
      <c r="B90" s="3" t="s">
        <v>133</v>
      </c>
      <c r="C90" s="3" t="s">
        <v>52</v>
      </c>
      <c r="D90" s="3">
        <v>1099</v>
      </c>
      <c r="E90" s="3"/>
      <c r="F90" s="3"/>
      <c r="G90" s="3"/>
      <c r="H90" s="3"/>
      <c r="I90" s="3"/>
      <c r="J90" s="3"/>
      <c r="K90" s="3"/>
      <c r="L90" s="3"/>
      <c r="M90" s="3"/>
      <c r="N90" s="3">
        <f t="shared" si="12"/>
        <v>1099</v>
      </c>
      <c r="O90" s="3">
        <f t="shared" si="13"/>
        <v>6</v>
      </c>
      <c r="P90" s="15">
        <f t="shared" si="14"/>
        <v>183.16666666666666</v>
      </c>
    </row>
    <row r="91" spans="1:16">
      <c r="A91" s="3">
        <v>11</v>
      </c>
      <c r="B91" s="3" t="s">
        <v>150</v>
      </c>
      <c r="C91" s="3" t="s">
        <v>52</v>
      </c>
      <c r="D91" s="3">
        <v>1088</v>
      </c>
      <c r="E91" s="3"/>
      <c r="F91" s="3"/>
      <c r="G91" s="3"/>
      <c r="H91" s="3"/>
      <c r="I91" s="3"/>
      <c r="J91" s="3"/>
      <c r="K91" s="3"/>
      <c r="L91" s="3"/>
      <c r="M91" s="3"/>
      <c r="N91" s="3">
        <f t="shared" si="12"/>
        <v>1088</v>
      </c>
      <c r="O91" s="3">
        <f t="shared" si="13"/>
        <v>6</v>
      </c>
      <c r="P91" s="15">
        <f t="shared" si="14"/>
        <v>181.33333333333334</v>
      </c>
    </row>
    <row r="92" spans="1:16">
      <c r="A92" s="3">
        <v>12</v>
      </c>
      <c r="B92" s="3" t="s">
        <v>135</v>
      </c>
      <c r="C92" s="3" t="s">
        <v>52</v>
      </c>
      <c r="D92" s="3">
        <v>1013</v>
      </c>
      <c r="E92" s="3"/>
      <c r="F92" s="3"/>
      <c r="G92" s="3"/>
      <c r="H92" s="3"/>
      <c r="I92" s="3"/>
      <c r="J92" s="3"/>
      <c r="K92" s="3"/>
      <c r="L92" s="3"/>
      <c r="M92" s="3"/>
      <c r="N92" s="3">
        <f t="shared" si="12"/>
        <v>1013</v>
      </c>
      <c r="O92" s="3">
        <f t="shared" si="13"/>
        <v>6</v>
      </c>
      <c r="P92" s="15">
        <f t="shared" si="14"/>
        <v>168.83333333333334</v>
      </c>
    </row>
    <row r="93" spans="1:16">
      <c r="A93" s="3">
        <v>13</v>
      </c>
      <c r="B93" s="3" t="s">
        <v>336</v>
      </c>
      <c r="C93" s="3" t="s">
        <v>52</v>
      </c>
      <c r="D93" s="3">
        <v>1004</v>
      </c>
      <c r="E93" s="3"/>
      <c r="F93" s="3"/>
      <c r="G93" s="3"/>
      <c r="H93" s="3"/>
      <c r="I93" s="3"/>
      <c r="J93" s="3"/>
      <c r="K93" s="3"/>
      <c r="L93" s="3"/>
      <c r="M93" s="3"/>
      <c r="N93" s="3">
        <f t="shared" si="12"/>
        <v>1004</v>
      </c>
      <c r="O93" s="3">
        <f t="shared" si="13"/>
        <v>6</v>
      </c>
      <c r="P93" s="15">
        <f t="shared" si="14"/>
        <v>167.33333333333334</v>
      </c>
    </row>
    <row r="94" spans="1:16">
      <c r="A94" s="3">
        <v>14</v>
      </c>
      <c r="B94" s="3" t="s">
        <v>288</v>
      </c>
      <c r="C94" s="3" t="s">
        <v>52</v>
      </c>
      <c r="D94" s="3">
        <v>996</v>
      </c>
      <c r="E94" s="3"/>
      <c r="F94" s="3"/>
      <c r="G94" s="3"/>
      <c r="H94" s="3"/>
      <c r="I94" s="3"/>
      <c r="J94" s="3"/>
      <c r="K94" s="3"/>
      <c r="L94" s="3"/>
      <c r="M94" s="3"/>
      <c r="N94" s="3">
        <f t="shared" si="12"/>
        <v>996</v>
      </c>
      <c r="O94" s="3">
        <f t="shared" si="13"/>
        <v>6</v>
      </c>
      <c r="P94" s="15">
        <f t="shared" si="14"/>
        <v>166</v>
      </c>
    </row>
    <row r="95" spans="1:1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15"/>
    </row>
    <row r="96" spans="1:16" ht="15.75">
      <c r="A96" s="3"/>
      <c r="B96" s="51" t="s">
        <v>347</v>
      </c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15"/>
    </row>
    <row r="97" spans="1:1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15"/>
    </row>
    <row r="98" spans="1:16">
      <c r="A98" s="3">
        <v>1</v>
      </c>
      <c r="B98" s="3" t="s">
        <v>32</v>
      </c>
      <c r="C98" s="3" t="s">
        <v>183</v>
      </c>
      <c r="D98" s="3">
        <v>1167</v>
      </c>
      <c r="E98" s="3"/>
      <c r="F98" s="3"/>
      <c r="G98" s="3"/>
      <c r="H98" s="3"/>
      <c r="I98" s="3"/>
      <c r="J98" s="3"/>
      <c r="K98" s="3"/>
      <c r="L98" s="3"/>
      <c r="M98" s="3"/>
      <c r="N98" s="3">
        <f t="shared" ref="N98:N105" si="15">SUM(D98:M98)</f>
        <v>1167</v>
      </c>
      <c r="O98" s="3">
        <f t="shared" ref="O98:O105" si="16">COUNT(D98:M98)*6</f>
        <v>6</v>
      </c>
      <c r="P98" s="15">
        <f t="shared" ref="P98:P105" si="17">N98/O98</f>
        <v>194.5</v>
      </c>
    </row>
    <row r="99" spans="1:16">
      <c r="A99" s="3">
        <v>2</v>
      </c>
      <c r="B99" s="3" t="s">
        <v>56</v>
      </c>
      <c r="C99" s="3" t="s">
        <v>33</v>
      </c>
      <c r="D99" s="3">
        <v>1130</v>
      </c>
      <c r="E99" s="3"/>
      <c r="F99" s="3"/>
      <c r="G99" s="3"/>
      <c r="H99" s="3"/>
      <c r="I99" s="3"/>
      <c r="J99" s="3"/>
      <c r="K99" s="3"/>
      <c r="L99" s="3"/>
      <c r="M99" s="3"/>
      <c r="N99" s="3">
        <f t="shared" si="15"/>
        <v>1130</v>
      </c>
      <c r="O99" s="3">
        <f t="shared" si="16"/>
        <v>6</v>
      </c>
      <c r="P99" s="15">
        <f t="shared" si="17"/>
        <v>188.33333333333334</v>
      </c>
    </row>
    <row r="100" spans="1:16">
      <c r="A100" s="3">
        <v>3</v>
      </c>
      <c r="B100" s="3" t="s">
        <v>61</v>
      </c>
      <c r="C100" s="3" t="s">
        <v>33</v>
      </c>
      <c r="D100" s="3">
        <v>1023</v>
      </c>
      <c r="E100" s="3"/>
      <c r="F100" s="3"/>
      <c r="G100" s="3"/>
      <c r="H100" s="3"/>
      <c r="I100" s="3"/>
      <c r="J100" s="3"/>
      <c r="K100" s="3"/>
      <c r="L100" s="3"/>
      <c r="M100" s="3"/>
      <c r="N100" s="3">
        <f t="shared" si="15"/>
        <v>1023</v>
      </c>
      <c r="O100" s="3">
        <f t="shared" si="16"/>
        <v>6</v>
      </c>
      <c r="P100" s="15">
        <f t="shared" si="17"/>
        <v>170.5</v>
      </c>
    </row>
    <row r="101" spans="1:16">
      <c r="A101" s="3">
        <v>4</v>
      </c>
      <c r="B101" s="3" t="s">
        <v>55</v>
      </c>
      <c r="C101" s="3" t="s">
        <v>33</v>
      </c>
      <c r="D101" s="3">
        <v>1013</v>
      </c>
      <c r="E101" s="3"/>
      <c r="F101" s="3"/>
      <c r="G101" s="3"/>
      <c r="H101" s="3"/>
      <c r="I101" s="3"/>
      <c r="J101" s="3"/>
      <c r="K101" s="3"/>
      <c r="L101" s="3"/>
      <c r="M101" s="3"/>
      <c r="N101" s="3">
        <f t="shared" si="15"/>
        <v>1013</v>
      </c>
      <c r="O101" s="3">
        <f t="shared" si="16"/>
        <v>6</v>
      </c>
      <c r="P101" s="15">
        <f t="shared" si="17"/>
        <v>168.83333333333334</v>
      </c>
    </row>
    <row r="102" spans="1:16">
      <c r="A102" s="3">
        <v>5</v>
      </c>
      <c r="B102" s="3" t="s">
        <v>58</v>
      </c>
      <c r="C102" s="3" t="s">
        <v>33</v>
      </c>
      <c r="D102" s="3">
        <v>972</v>
      </c>
      <c r="E102" s="3"/>
      <c r="F102" s="3"/>
      <c r="G102" s="3"/>
      <c r="H102" s="3"/>
      <c r="I102" s="3"/>
      <c r="J102" s="3"/>
      <c r="K102" s="3"/>
      <c r="L102" s="3"/>
      <c r="M102" s="3"/>
      <c r="N102" s="3">
        <f t="shared" si="15"/>
        <v>972</v>
      </c>
      <c r="O102" s="3">
        <f t="shared" si="16"/>
        <v>6</v>
      </c>
      <c r="P102" s="15">
        <f t="shared" si="17"/>
        <v>162</v>
      </c>
    </row>
    <row r="103" spans="1:16">
      <c r="A103" s="3">
        <v>6</v>
      </c>
      <c r="B103" s="3" t="s">
        <v>59</v>
      </c>
      <c r="C103" s="3" t="s">
        <v>33</v>
      </c>
      <c r="D103" s="3">
        <v>961</v>
      </c>
      <c r="E103" s="3"/>
      <c r="F103" s="3"/>
      <c r="G103" s="3"/>
      <c r="H103" s="3"/>
      <c r="I103" s="3"/>
      <c r="J103" s="3"/>
      <c r="K103" s="3"/>
      <c r="L103" s="3"/>
      <c r="M103" s="3"/>
      <c r="N103" s="3">
        <f t="shared" si="15"/>
        <v>961</v>
      </c>
      <c r="O103" s="3">
        <f t="shared" si="16"/>
        <v>6</v>
      </c>
      <c r="P103" s="15">
        <f t="shared" si="17"/>
        <v>160.16666666666666</v>
      </c>
    </row>
    <row r="104" spans="1:16">
      <c r="A104" s="3">
        <v>7</v>
      </c>
      <c r="B104" s="3" t="s">
        <v>54</v>
      </c>
      <c r="C104" s="3" t="s">
        <v>33</v>
      </c>
      <c r="D104" s="3">
        <v>949</v>
      </c>
      <c r="E104" s="3"/>
      <c r="F104" s="3"/>
      <c r="G104" s="3"/>
      <c r="H104" s="3"/>
      <c r="I104" s="3"/>
      <c r="J104" s="3"/>
      <c r="K104" s="3"/>
      <c r="L104" s="3"/>
      <c r="M104" s="3"/>
      <c r="N104" s="3">
        <f t="shared" si="15"/>
        <v>949</v>
      </c>
      <c r="O104" s="3">
        <f t="shared" si="16"/>
        <v>6</v>
      </c>
      <c r="P104" s="15">
        <f t="shared" si="17"/>
        <v>158.16666666666666</v>
      </c>
    </row>
    <row r="105" spans="1:16">
      <c r="A105" s="3">
        <v>8</v>
      </c>
      <c r="B105" s="3" t="s">
        <v>182</v>
      </c>
      <c r="C105" s="3" t="s">
        <v>33</v>
      </c>
      <c r="D105" s="3">
        <v>830</v>
      </c>
      <c r="E105" s="3"/>
      <c r="F105" s="3"/>
      <c r="G105" s="3"/>
      <c r="H105" s="3"/>
      <c r="I105" s="3"/>
      <c r="J105" s="3"/>
      <c r="K105" s="3"/>
      <c r="L105" s="3"/>
      <c r="M105" s="3"/>
      <c r="N105" s="3">
        <f t="shared" si="15"/>
        <v>830</v>
      </c>
      <c r="O105" s="3">
        <f t="shared" si="16"/>
        <v>6</v>
      </c>
      <c r="P105" s="15">
        <f t="shared" si="17"/>
        <v>138.33333333333334</v>
      </c>
    </row>
    <row r="106" spans="1:16">
      <c r="A106" s="3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3"/>
      <c r="O106" s="3"/>
      <c r="P106" s="15"/>
    </row>
    <row r="107" spans="1:1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15"/>
    </row>
    <row r="108" spans="1:1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15"/>
    </row>
    <row r="109" spans="1:16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8"/>
    </row>
    <row r="110" spans="1:16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8"/>
    </row>
    <row r="111" spans="1:16">
      <c r="O111" s="6"/>
      <c r="P111" s="18"/>
    </row>
    <row r="112" spans="1:16">
      <c r="B112" t="s">
        <v>82</v>
      </c>
      <c r="O112" s="6"/>
      <c r="P112" s="18"/>
    </row>
    <row r="113" spans="1:16">
      <c r="B113" t="s">
        <v>83</v>
      </c>
      <c r="C113" t="s">
        <v>84</v>
      </c>
      <c r="F113" t="s">
        <v>85</v>
      </c>
      <c r="H113" t="s">
        <v>86</v>
      </c>
      <c r="J113" t="s">
        <v>87</v>
      </c>
      <c r="L113" t="s">
        <v>88</v>
      </c>
      <c r="O113" s="6"/>
      <c r="P113" s="18"/>
    </row>
    <row r="114" spans="1:16">
      <c r="O114" s="6"/>
      <c r="P114" s="18"/>
    </row>
    <row r="115" spans="1:16">
      <c r="B115" t="s">
        <v>89</v>
      </c>
      <c r="C115" t="s">
        <v>90</v>
      </c>
      <c r="F115" s="31"/>
      <c r="J115" s="31"/>
      <c r="O115" s="6"/>
      <c r="P115" s="18"/>
    </row>
    <row r="116" spans="1:16">
      <c r="O116" s="6"/>
      <c r="P116" s="18"/>
    </row>
    <row r="117" spans="1:16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8"/>
    </row>
    <row r="118" spans="1:16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8"/>
    </row>
    <row r="119" spans="1:16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8"/>
    </row>
    <row r="120" spans="1:16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8"/>
    </row>
    <row r="121" spans="1:16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8"/>
    </row>
    <row r="122" spans="1:16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8"/>
    </row>
    <row r="123" spans="1:16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8"/>
    </row>
    <row r="124" spans="1:16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8"/>
    </row>
    <row r="125" spans="1:16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8"/>
    </row>
    <row r="126" spans="1:16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8"/>
    </row>
    <row r="127" spans="1:16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8"/>
    </row>
    <row r="128" spans="1:16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8"/>
    </row>
    <row r="129" spans="1:16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8"/>
    </row>
    <row r="130" spans="1:16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8"/>
    </row>
    <row r="131" spans="1:16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8"/>
    </row>
    <row r="132" spans="1:16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8"/>
    </row>
    <row r="133" spans="1:16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8"/>
    </row>
    <row r="134" spans="1:16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8"/>
    </row>
    <row r="135" spans="1:16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8"/>
    </row>
    <row r="136" spans="1:16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8"/>
    </row>
    <row r="137" spans="1:16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8"/>
    </row>
    <row r="138" spans="1:16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8"/>
    </row>
    <row r="139" spans="1:16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8"/>
    </row>
    <row r="140" spans="1:16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8"/>
    </row>
    <row r="141" spans="1:16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8"/>
    </row>
    <row r="142" spans="1:16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8"/>
    </row>
    <row r="143" spans="1:16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8"/>
    </row>
    <row r="144" spans="1:16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8"/>
    </row>
    <row r="145" spans="1:16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8"/>
    </row>
  </sheetData>
  <sortState ref="B84:P96">
    <sortCondition descending="1" ref="D84:D96"/>
  </sortState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00B050"/>
  </sheetPr>
  <dimension ref="A1:P56"/>
  <sheetViews>
    <sheetView zoomScaleNormal="100" workbookViewId="0">
      <selection activeCell="A3" sqref="A3:XFD3"/>
    </sheetView>
  </sheetViews>
  <sheetFormatPr baseColWidth="10" defaultColWidth="9.140625" defaultRowHeight="12.75"/>
  <cols>
    <col min="1" max="1" width="3.7109375" customWidth="1"/>
    <col min="2" max="2" width="21.140625" customWidth="1"/>
    <col min="3" max="3" width="5.85546875" customWidth="1"/>
    <col min="4" max="13" width="6.85546875" customWidth="1"/>
    <col min="15" max="15" width="5.85546875" customWidth="1"/>
  </cols>
  <sheetData>
    <row r="1" spans="1:16" ht="27">
      <c r="A1" s="1" t="s">
        <v>348</v>
      </c>
      <c r="H1" s="5" t="s">
        <v>66</v>
      </c>
    </row>
    <row r="2" spans="1:16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6" ht="15.75">
      <c r="A3" s="3"/>
      <c r="B3" s="51" t="s">
        <v>341</v>
      </c>
      <c r="C3" s="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3"/>
      <c r="B4" s="3"/>
      <c r="C4" s="3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3">
        <v>1</v>
      </c>
      <c r="B5" s="3" t="s">
        <v>290</v>
      </c>
      <c r="C5" s="3" t="s">
        <v>16</v>
      </c>
      <c r="D5" s="3">
        <v>958</v>
      </c>
      <c r="E5" s="3"/>
      <c r="F5" s="3"/>
      <c r="G5" s="3"/>
      <c r="H5" s="3"/>
      <c r="I5" s="3"/>
      <c r="J5" s="3"/>
      <c r="K5" s="3"/>
      <c r="L5" s="3"/>
      <c r="M5" s="3"/>
      <c r="N5" s="3">
        <f>SUM(D5:M5)</f>
        <v>958</v>
      </c>
      <c r="O5" s="3">
        <f>COUNT(D5:M5)*6</f>
        <v>6</v>
      </c>
      <c r="P5" s="15">
        <f>N5/O5</f>
        <v>159.66666666666666</v>
      </c>
    </row>
    <row r="6" spans="1:16">
      <c r="A6" s="3">
        <v>2</v>
      </c>
      <c r="B6" s="3" t="s">
        <v>71</v>
      </c>
      <c r="C6" s="3" t="s">
        <v>63</v>
      </c>
      <c r="D6" s="3">
        <v>1084</v>
      </c>
      <c r="E6" s="3"/>
      <c r="F6" s="3"/>
      <c r="G6" s="3"/>
      <c r="H6" s="3"/>
      <c r="I6" s="3"/>
      <c r="J6" s="3"/>
      <c r="K6" s="3"/>
      <c r="L6" s="3"/>
      <c r="M6" s="3"/>
      <c r="N6" s="3">
        <f>SUM(D6:M6)</f>
        <v>1084</v>
      </c>
      <c r="O6" s="3">
        <f>COUNT(D6:M6)*6</f>
        <v>6</v>
      </c>
      <c r="P6" s="15">
        <f>N6/O6</f>
        <v>180.66666666666666</v>
      </c>
    </row>
    <row r="7" spans="1:16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5"/>
    </row>
    <row r="8" spans="1:16" ht="15.75">
      <c r="A8" s="3"/>
      <c r="B8" s="51" t="s">
        <v>342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5"/>
    </row>
    <row r="9" spans="1:16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5"/>
    </row>
    <row r="10" spans="1:16">
      <c r="A10" s="3">
        <v>1</v>
      </c>
      <c r="B10" s="3" t="s">
        <v>73</v>
      </c>
      <c r="C10" s="3" t="s">
        <v>34</v>
      </c>
      <c r="D10" s="3">
        <v>926</v>
      </c>
      <c r="E10" s="3"/>
      <c r="F10" s="3"/>
      <c r="G10" s="3"/>
      <c r="H10" s="3"/>
      <c r="I10" s="3"/>
      <c r="J10" s="3"/>
      <c r="K10" s="3"/>
      <c r="L10" s="3"/>
      <c r="M10" s="3"/>
      <c r="N10" s="3">
        <f>SUM(D10:M10)</f>
        <v>926</v>
      </c>
      <c r="O10" s="3">
        <f>COUNT(D10:M10)*6</f>
        <v>6</v>
      </c>
      <c r="P10" s="15">
        <f>N10/O10</f>
        <v>154.33333333333334</v>
      </c>
    </row>
    <row r="11" spans="1:16">
      <c r="A11" s="3">
        <v>2</v>
      </c>
      <c r="B11" s="3" t="s">
        <v>76</v>
      </c>
      <c r="C11" s="3" t="s">
        <v>34</v>
      </c>
      <c r="D11" s="3">
        <v>912</v>
      </c>
      <c r="E11" s="3"/>
      <c r="F11" s="3"/>
      <c r="G11" s="3"/>
      <c r="H11" s="3"/>
      <c r="I11" s="3"/>
      <c r="J11" s="3"/>
      <c r="K11" s="3"/>
      <c r="L11" s="3"/>
      <c r="M11" s="3"/>
      <c r="N11" s="3">
        <f>SUM(D11:M11)</f>
        <v>912</v>
      </c>
      <c r="O11" s="3">
        <f>COUNT(D11:M11)*6</f>
        <v>6</v>
      </c>
      <c r="P11" s="15">
        <f>N11/O11</f>
        <v>152</v>
      </c>
    </row>
    <row r="12" spans="1:16">
      <c r="A12" s="3">
        <v>3</v>
      </c>
      <c r="B12" s="3" t="s">
        <v>282</v>
      </c>
      <c r="C12" s="3" t="s">
        <v>34</v>
      </c>
      <c r="D12" s="3">
        <v>833</v>
      </c>
      <c r="E12" s="3"/>
      <c r="F12" s="3"/>
      <c r="G12" s="3"/>
      <c r="H12" s="3"/>
      <c r="I12" s="3"/>
      <c r="J12" s="3"/>
      <c r="K12" s="3"/>
      <c r="L12" s="3"/>
      <c r="M12" s="3"/>
      <c r="N12" s="3">
        <f>SUM(D12:M12)</f>
        <v>833</v>
      </c>
      <c r="O12" s="3">
        <f>COUNT(D12:M12)*6</f>
        <v>6</v>
      </c>
      <c r="P12" s="15">
        <f>N12/O12</f>
        <v>138.83333333333334</v>
      </c>
    </row>
    <row r="13" spans="1:1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5"/>
    </row>
    <row r="14" spans="1:16" ht="15.75">
      <c r="A14" s="3"/>
      <c r="B14" s="51" t="s">
        <v>343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5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5"/>
    </row>
    <row r="16" spans="1:16">
      <c r="A16" s="3">
        <v>1</v>
      </c>
      <c r="B16" s="3" t="s">
        <v>186</v>
      </c>
      <c r="C16" s="3" t="s">
        <v>63</v>
      </c>
      <c r="D16" s="3">
        <v>1235</v>
      </c>
      <c r="E16" s="3"/>
      <c r="F16" s="3"/>
      <c r="G16" s="3"/>
      <c r="H16" s="3"/>
      <c r="I16" s="3"/>
      <c r="J16" s="3"/>
      <c r="K16" s="3"/>
      <c r="L16" s="3"/>
      <c r="M16" s="3"/>
      <c r="N16" s="3">
        <f t="shared" ref="N16:N23" si="0">SUM(D16:M16)</f>
        <v>1235</v>
      </c>
      <c r="O16" s="3">
        <f t="shared" ref="O16:O23" si="1">COUNT(D16:M16)*6</f>
        <v>6</v>
      </c>
      <c r="P16" s="15">
        <f t="shared" ref="P16:P23" si="2">N16/O16</f>
        <v>205.83333333333334</v>
      </c>
    </row>
    <row r="17" spans="1:16">
      <c r="A17" s="3">
        <v>2</v>
      </c>
      <c r="B17" s="3" t="s">
        <v>68</v>
      </c>
      <c r="C17" s="3" t="s">
        <v>63</v>
      </c>
      <c r="D17" s="3">
        <v>1175</v>
      </c>
      <c r="E17" s="3"/>
      <c r="F17" s="3"/>
      <c r="G17" s="3"/>
      <c r="H17" s="3"/>
      <c r="I17" s="3"/>
      <c r="J17" s="3"/>
      <c r="K17" s="3"/>
      <c r="L17" s="3"/>
      <c r="M17" s="3"/>
      <c r="N17" s="3">
        <f t="shared" si="0"/>
        <v>1175</v>
      </c>
      <c r="O17" s="3">
        <f t="shared" si="1"/>
        <v>6</v>
      </c>
      <c r="P17" s="15">
        <f t="shared" si="2"/>
        <v>195.83333333333334</v>
      </c>
    </row>
    <row r="18" spans="1:16">
      <c r="A18" s="3">
        <v>3</v>
      </c>
      <c r="B18" s="3" t="s">
        <v>69</v>
      </c>
      <c r="C18" s="3" t="s">
        <v>63</v>
      </c>
      <c r="D18" s="3">
        <v>1150</v>
      </c>
      <c r="E18" s="3"/>
      <c r="F18" s="3"/>
      <c r="G18" s="3"/>
      <c r="H18" s="3"/>
      <c r="I18" s="3"/>
      <c r="J18" s="3"/>
      <c r="K18" s="3"/>
      <c r="L18" s="3"/>
      <c r="M18" s="3"/>
      <c r="N18" s="3">
        <f t="shared" si="0"/>
        <v>1150</v>
      </c>
      <c r="O18" s="3">
        <f t="shared" si="1"/>
        <v>6</v>
      </c>
      <c r="P18" s="15">
        <f t="shared" si="2"/>
        <v>191.66666666666666</v>
      </c>
    </row>
    <row r="19" spans="1:16">
      <c r="A19" s="3">
        <v>4</v>
      </c>
      <c r="B19" s="27" t="s">
        <v>189</v>
      </c>
      <c r="C19" s="27" t="s">
        <v>63</v>
      </c>
      <c r="D19" s="3">
        <v>1083</v>
      </c>
      <c r="E19" s="3"/>
      <c r="F19" s="3"/>
      <c r="G19" s="3"/>
      <c r="H19" s="3"/>
      <c r="I19" s="3"/>
      <c r="J19" s="3"/>
      <c r="K19" s="3"/>
      <c r="L19" s="3"/>
      <c r="M19" s="3"/>
      <c r="N19" s="3">
        <f t="shared" si="0"/>
        <v>1083</v>
      </c>
      <c r="O19" s="3">
        <f t="shared" si="1"/>
        <v>6</v>
      </c>
      <c r="P19" s="15">
        <f t="shared" si="2"/>
        <v>180.5</v>
      </c>
    </row>
    <row r="20" spans="1:16">
      <c r="A20" s="3">
        <v>5</v>
      </c>
      <c r="B20" s="3" t="s">
        <v>185</v>
      </c>
      <c r="C20" s="3" t="s">
        <v>70</v>
      </c>
      <c r="D20" s="3">
        <v>1047</v>
      </c>
      <c r="E20" s="3"/>
      <c r="F20" s="3"/>
      <c r="G20" s="3"/>
      <c r="H20" s="3"/>
      <c r="I20" s="3"/>
      <c r="J20" s="3"/>
      <c r="K20" s="3"/>
      <c r="L20" s="3"/>
      <c r="M20" s="3"/>
      <c r="N20" s="3">
        <f t="shared" si="0"/>
        <v>1047</v>
      </c>
      <c r="O20" s="3">
        <f t="shared" si="1"/>
        <v>6</v>
      </c>
      <c r="P20" s="15">
        <f t="shared" si="2"/>
        <v>174.5</v>
      </c>
    </row>
    <row r="21" spans="1:16">
      <c r="A21" s="3">
        <v>6</v>
      </c>
      <c r="B21" s="3" t="s">
        <v>178</v>
      </c>
      <c r="C21" s="3" t="s">
        <v>63</v>
      </c>
      <c r="D21" s="3">
        <v>1046</v>
      </c>
      <c r="E21" s="3"/>
      <c r="F21" s="3"/>
      <c r="G21" s="3"/>
      <c r="H21" s="3"/>
      <c r="I21" s="3"/>
      <c r="J21" s="3"/>
      <c r="K21" s="3"/>
      <c r="L21" s="3"/>
      <c r="M21" s="3"/>
      <c r="N21" s="3">
        <f t="shared" si="0"/>
        <v>1046</v>
      </c>
      <c r="O21" s="3">
        <f t="shared" si="1"/>
        <v>6</v>
      </c>
      <c r="P21" s="15">
        <f t="shared" si="2"/>
        <v>174.33333333333334</v>
      </c>
    </row>
    <row r="22" spans="1:16">
      <c r="A22" s="3">
        <v>7</v>
      </c>
      <c r="B22" s="3" t="s">
        <v>246</v>
      </c>
      <c r="C22" s="3" t="s">
        <v>63</v>
      </c>
      <c r="D22" s="3">
        <v>1017</v>
      </c>
      <c r="E22" s="3"/>
      <c r="F22" s="3"/>
      <c r="G22" s="3"/>
      <c r="H22" s="3"/>
      <c r="I22" s="3"/>
      <c r="J22" s="3"/>
      <c r="K22" s="3"/>
      <c r="L22" s="3"/>
      <c r="M22" s="3"/>
      <c r="N22" s="3">
        <f t="shared" si="0"/>
        <v>1017</v>
      </c>
      <c r="O22" s="3">
        <f t="shared" si="1"/>
        <v>6</v>
      </c>
      <c r="P22" s="15">
        <f t="shared" si="2"/>
        <v>169.5</v>
      </c>
    </row>
    <row r="23" spans="1:16">
      <c r="A23" s="3">
        <v>8</v>
      </c>
      <c r="B23" s="3" t="s">
        <v>309</v>
      </c>
      <c r="C23" s="3" t="s">
        <v>63</v>
      </c>
      <c r="D23" s="3">
        <v>984</v>
      </c>
      <c r="E23" s="3"/>
      <c r="F23" s="3"/>
      <c r="G23" s="3"/>
      <c r="H23" s="3"/>
      <c r="I23" s="3"/>
      <c r="J23" s="3"/>
      <c r="K23" s="3"/>
      <c r="L23" s="3"/>
      <c r="M23" s="3"/>
      <c r="N23" s="3">
        <f t="shared" si="0"/>
        <v>984</v>
      </c>
      <c r="O23" s="3">
        <f t="shared" si="1"/>
        <v>6</v>
      </c>
      <c r="P23" s="15">
        <f t="shared" si="2"/>
        <v>164</v>
      </c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5"/>
    </row>
    <row r="25" spans="1:16" ht="15.75">
      <c r="A25" s="3"/>
      <c r="B25" s="51" t="s">
        <v>344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5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5"/>
    </row>
    <row r="27" spans="1:16">
      <c r="A27" s="3">
        <v>1</v>
      </c>
      <c r="B27" s="3" t="s">
        <v>291</v>
      </c>
      <c r="C27" s="3" t="s">
        <v>64</v>
      </c>
      <c r="D27" s="3">
        <v>1134</v>
      </c>
      <c r="E27" s="3"/>
      <c r="F27" s="3"/>
      <c r="G27" s="3"/>
      <c r="H27" s="3"/>
      <c r="I27" s="3"/>
      <c r="J27" s="3"/>
      <c r="K27" s="3"/>
      <c r="L27" s="3"/>
      <c r="M27" s="3"/>
      <c r="N27" s="3">
        <f t="shared" ref="N27:N34" si="3">SUM(D27:M27)</f>
        <v>1134</v>
      </c>
      <c r="O27" s="3">
        <f t="shared" ref="O27:O34" si="4">COUNT(D27:M27)*6</f>
        <v>6</v>
      </c>
      <c r="P27" s="15">
        <f t="shared" ref="P27:P34" si="5">N27/O27</f>
        <v>189</v>
      </c>
    </row>
    <row r="28" spans="1:16">
      <c r="A28" s="3">
        <v>2</v>
      </c>
      <c r="B28" s="3" t="s">
        <v>190</v>
      </c>
      <c r="C28" s="3" t="s">
        <v>64</v>
      </c>
      <c r="D28" s="3">
        <v>1005</v>
      </c>
      <c r="E28" s="3"/>
      <c r="F28" s="3"/>
      <c r="G28" s="3"/>
      <c r="H28" s="3"/>
      <c r="I28" s="3"/>
      <c r="J28" s="3"/>
      <c r="K28" s="3"/>
      <c r="L28" s="3"/>
      <c r="M28" s="3"/>
      <c r="N28" s="3">
        <f t="shared" si="3"/>
        <v>1005</v>
      </c>
      <c r="O28" s="3">
        <f t="shared" si="4"/>
        <v>6</v>
      </c>
      <c r="P28" s="15">
        <f t="shared" si="5"/>
        <v>167.5</v>
      </c>
    </row>
    <row r="29" spans="1:16">
      <c r="A29" s="3">
        <v>3</v>
      </c>
      <c r="B29" s="3" t="s">
        <v>77</v>
      </c>
      <c r="C29" s="3" t="s">
        <v>64</v>
      </c>
      <c r="D29" s="3">
        <v>986</v>
      </c>
      <c r="E29" s="3"/>
      <c r="F29" s="3"/>
      <c r="G29" s="3"/>
      <c r="H29" s="3"/>
      <c r="I29" s="3"/>
      <c r="J29" s="3"/>
      <c r="K29" s="3"/>
      <c r="L29" s="3"/>
      <c r="M29" s="3"/>
      <c r="N29" s="3">
        <f t="shared" si="3"/>
        <v>986</v>
      </c>
      <c r="O29" s="3">
        <f t="shared" si="4"/>
        <v>6</v>
      </c>
      <c r="P29" s="15">
        <f t="shared" si="5"/>
        <v>164.33333333333334</v>
      </c>
    </row>
    <row r="30" spans="1:16">
      <c r="A30" s="3">
        <v>4</v>
      </c>
      <c r="B30" s="3" t="s">
        <v>251</v>
      </c>
      <c r="C30" s="3" t="s">
        <v>64</v>
      </c>
      <c r="D30" s="3">
        <v>881</v>
      </c>
      <c r="E30" s="3"/>
      <c r="F30" s="3"/>
      <c r="G30" s="3"/>
      <c r="H30" s="3"/>
      <c r="I30" s="3"/>
      <c r="J30" s="3"/>
      <c r="K30" s="3"/>
      <c r="L30" s="3"/>
      <c r="M30" s="3"/>
      <c r="N30" s="3">
        <f t="shared" si="3"/>
        <v>881</v>
      </c>
      <c r="O30" s="3">
        <f t="shared" si="4"/>
        <v>6</v>
      </c>
      <c r="P30" s="15">
        <f t="shared" si="5"/>
        <v>146.83333333333334</v>
      </c>
    </row>
    <row r="31" spans="1:16">
      <c r="A31" s="3">
        <v>5</v>
      </c>
      <c r="B31" s="27" t="s">
        <v>349</v>
      </c>
      <c r="C31" s="27" t="s">
        <v>64</v>
      </c>
      <c r="D31" s="3">
        <v>878</v>
      </c>
      <c r="E31" s="3"/>
      <c r="F31" s="3"/>
      <c r="G31" s="3"/>
      <c r="H31" s="3"/>
      <c r="I31" s="3"/>
      <c r="J31" s="3"/>
      <c r="K31" s="3"/>
      <c r="L31" s="3"/>
      <c r="M31" s="3"/>
      <c r="N31" s="3">
        <f t="shared" si="3"/>
        <v>878</v>
      </c>
      <c r="O31" s="3">
        <f t="shared" si="4"/>
        <v>6</v>
      </c>
      <c r="P31" s="15">
        <f t="shared" si="5"/>
        <v>146.33333333333334</v>
      </c>
    </row>
    <row r="32" spans="1:16">
      <c r="A32" s="3">
        <v>6</v>
      </c>
      <c r="B32" s="3" t="s">
        <v>230</v>
      </c>
      <c r="C32" s="3" t="s">
        <v>64</v>
      </c>
      <c r="D32" s="3">
        <v>859</v>
      </c>
      <c r="E32" s="3"/>
      <c r="F32" s="3"/>
      <c r="G32" s="3"/>
      <c r="H32" s="3"/>
      <c r="I32" s="3"/>
      <c r="J32" s="3"/>
      <c r="K32" s="3"/>
      <c r="L32" s="3"/>
      <c r="M32" s="3"/>
      <c r="N32" s="3">
        <f t="shared" si="3"/>
        <v>859</v>
      </c>
      <c r="O32" s="3">
        <f t="shared" si="4"/>
        <v>6</v>
      </c>
      <c r="P32" s="15">
        <f t="shared" si="5"/>
        <v>143.16666666666666</v>
      </c>
    </row>
    <row r="33" spans="1:16">
      <c r="A33" s="3">
        <v>7</v>
      </c>
      <c r="B33" s="3" t="s">
        <v>320</v>
      </c>
      <c r="C33" s="3" t="s">
        <v>64</v>
      </c>
      <c r="D33" s="3">
        <v>846</v>
      </c>
      <c r="E33" s="3"/>
      <c r="F33" s="3"/>
      <c r="G33" s="3"/>
      <c r="H33" s="3"/>
      <c r="I33" s="3"/>
      <c r="J33" s="3"/>
      <c r="K33" s="19"/>
      <c r="L33" s="3"/>
      <c r="M33" s="3"/>
      <c r="N33" s="3">
        <f t="shared" si="3"/>
        <v>846</v>
      </c>
      <c r="O33" s="3">
        <f t="shared" si="4"/>
        <v>6</v>
      </c>
      <c r="P33" s="15">
        <f t="shared" si="5"/>
        <v>141</v>
      </c>
    </row>
    <row r="34" spans="1:16">
      <c r="A34" s="3">
        <v>8</v>
      </c>
      <c r="B34" s="3" t="s">
        <v>252</v>
      </c>
      <c r="C34" s="3" t="s">
        <v>64</v>
      </c>
      <c r="D34" s="3">
        <v>784</v>
      </c>
      <c r="E34" s="3"/>
      <c r="F34" s="3"/>
      <c r="G34" s="3"/>
      <c r="H34" s="19"/>
      <c r="I34" s="3"/>
      <c r="J34" s="3"/>
      <c r="K34" s="3"/>
      <c r="L34" s="3"/>
      <c r="M34" s="3"/>
      <c r="N34" s="19">
        <f t="shared" si="3"/>
        <v>784</v>
      </c>
      <c r="O34" s="19">
        <f t="shared" si="4"/>
        <v>6</v>
      </c>
      <c r="P34" s="15">
        <f t="shared" si="5"/>
        <v>130.66666666666666</v>
      </c>
    </row>
    <row r="35" spans="1:16">
      <c r="A35" s="3"/>
      <c r="B35" s="3"/>
      <c r="C35" s="3"/>
      <c r="D35" s="3"/>
      <c r="E35" s="3"/>
      <c r="F35" s="3"/>
      <c r="G35" s="3"/>
      <c r="H35" s="19"/>
      <c r="I35" s="3"/>
      <c r="J35" s="3"/>
      <c r="K35" s="3"/>
      <c r="L35" s="3"/>
      <c r="M35" s="3"/>
      <c r="N35" s="19"/>
      <c r="O35" s="19"/>
      <c r="P35" s="15"/>
    </row>
    <row r="36" spans="1:16" ht="15.75">
      <c r="A36" s="3"/>
      <c r="B36" s="51" t="s">
        <v>346</v>
      </c>
      <c r="C36" s="3"/>
      <c r="D36" s="3"/>
      <c r="E36" s="3"/>
      <c r="F36" s="3"/>
      <c r="G36" s="3"/>
      <c r="H36" s="19"/>
      <c r="I36" s="3"/>
      <c r="J36" s="3"/>
      <c r="K36" s="3"/>
      <c r="L36" s="3"/>
      <c r="M36" s="3"/>
      <c r="N36" s="19"/>
      <c r="O36" s="19"/>
      <c r="P36" s="15"/>
    </row>
    <row r="37" spans="1:16">
      <c r="A37" s="3"/>
      <c r="B37" s="3"/>
      <c r="C37" s="3"/>
      <c r="D37" s="3"/>
      <c r="E37" s="3"/>
      <c r="F37" s="3"/>
      <c r="G37" s="3"/>
      <c r="H37" s="19"/>
      <c r="I37" s="3"/>
      <c r="J37" s="3"/>
      <c r="K37" s="3"/>
      <c r="L37" s="3"/>
      <c r="M37" s="3"/>
      <c r="N37" s="19"/>
      <c r="O37" s="19"/>
      <c r="P37" s="15"/>
    </row>
    <row r="38" spans="1:16">
      <c r="A38" s="3">
        <v>1</v>
      </c>
      <c r="B38" s="27" t="s">
        <v>351</v>
      </c>
      <c r="C38" s="27" t="s">
        <v>52</v>
      </c>
      <c r="D38" s="3">
        <v>1075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5"/>
    </row>
    <row r="39" spans="1:16">
      <c r="A39" s="3">
        <v>2</v>
      </c>
      <c r="B39" s="3" t="s">
        <v>130</v>
      </c>
      <c r="C39" s="3" t="s">
        <v>52</v>
      </c>
      <c r="D39" s="3">
        <v>1036</v>
      </c>
      <c r="E39" s="3"/>
      <c r="F39" s="3"/>
      <c r="G39" s="3"/>
      <c r="H39" s="3"/>
      <c r="I39" s="3"/>
      <c r="J39" s="3"/>
      <c r="K39" s="3"/>
      <c r="L39" s="3"/>
      <c r="M39" s="3"/>
      <c r="N39" s="3">
        <f>SUM(D39:M39)</f>
        <v>1036</v>
      </c>
      <c r="O39" s="3">
        <f>COUNT(D39:M39)*6</f>
        <v>6</v>
      </c>
      <c r="P39" s="15">
        <f>N39/O39</f>
        <v>172.66666666666666</v>
      </c>
    </row>
    <row r="40" spans="1:16">
      <c r="A40" s="3">
        <v>3</v>
      </c>
      <c r="B40" s="3" t="s">
        <v>75</v>
      </c>
      <c r="C40" s="3" t="s">
        <v>52</v>
      </c>
      <c r="D40" s="3">
        <v>1010</v>
      </c>
      <c r="E40" s="3"/>
      <c r="F40" s="3"/>
      <c r="G40" s="3"/>
      <c r="H40" s="3"/>
      <c r="I40" s="3"/>
      <c r="J40" s="3"/>
      <c r="K40" s="3"/>
      <c r="L40" s="3"/>
      <c r="M40" s="3"/>
      <c r="N40" s="3">
        <f>SUM(D40:M40)</f>
        <v>1010</v>
      </c>
      <c r="O40" s="3">
        <f>COUNT(D40:M40)*6</f>
        <v>6</v>
      </c>
      <c r="P40" s="15">
        <f>N40/O40</f>
        <v>168.33333333333334</v>
      </c>
    </row>
    <row r="41" spans="1:1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15"/>
    </row>
    <row r="42" spans="1:16" ht="15.75">
      <c r="A42" s="3"/>
      <c r="B42" s="51" t="s">
        <v>347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15"/>
    </row>
    <row r="43" spans="1:16">
      <c r="A43" s="3"/>
      <c r="B43" s="19"/>
      <c r="C43" s="1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15"/>
    </row>
    <row r="44" spans="1:16">
      <c r="A44" s="3">
        <v>1</v>
      </c>
      <c r="B44" s="3" t="s">
        <v>72</v>
      </c>
      <c r="C44" s="3" t="s">
        <v>33</v>
      </c>
      <c r="D44" s="3">
        <v>962</v>
      </c>
      <c r="E44" s="3"/>
      <c r="F44" s="3"/>
      <c r="G44" s="3"/>
      <c r="H44" s="3"/>
      <c r="I44" s="3"/>
      <c r="J44" s="3"/>
      <c r="K44" s="3"/>
      <c r="L44" s="3"/>
      <c r="M44" s="3"/>
      <c r="N44" s="3">
        <f>SUM(D44:M44)</f>
        <v>962</v>
      </c>
      <c r="O44" s="3">
        <f>COUNT(D44:M44)*6</f>
        <v>6</v>
      </c>
      <c r="P44" s="15">
        <f>N44/O44</f>
        <v>160.33333333333334</v>
      </c>
    </row>
    <row r="45" spans="1:16">
      <c r="A45" s="3">
        <v>2</v>
      </c>
      <c r="B45" s="27" t="s">
        <v>350</v>
      </c>
      <c r="C45" s="3" t="s">
        <v>33</v>
      </c>
      <c r="D45" s="3">
        <v>827</v>
      </c>
      <c r="E45" s="3"/>
      <c r="F45" s="3"/>
      <c r="G45" s="3"/>
      <c r="H45" s="3"/>
      <c r="I45" s="3"/>
      <c r="J45" s="3"/>
      <c r="K45" s="3"/>
      <c r="L45" s="3"/>
      <c r="M45" s="3"/>
      <c r="N45" s="3">
        <f>SUM(D45:M45)</f>
        <v>827</v>
      </c>
      <c r="O45" s="3">
        <f>COUNT(D45:M45)*6</f>
        <v>6</v>
      </c>
      <c r="P45" s="15">
        <f>N45/O45</f>
        <v>137.83333333333334</v>
      </c>
    </row>
    <row r="46" spans="1:16">
      <c r="A46" s="3"/>
      <c r="B46" s="3"/>
      <c r="C46" s="3"/>
      <c r="D46" s="3"/>
      <c r="E46" s="3"/>
      <c r="F46" s="3"/>
      <c r="G46" s="3"/>
      <c r="H46" s="3"/>
      <c r="I46" s="3"/>
      <c r="J46" s="3"/>
      <c r="K46" s="19"/>
      <c r="L46" s="3"/>
      <c r="M46" s="3"/>
      <c r="N46" s="3"/>
      <c r="O46" s="3"/>
      <c r="P46" s="15"/>
    </row>
    <row r="47" spans="1:16">
      <c r="A47" s="3"/>
      <c r="B47" s="19"/>
      <c r="C47" s="1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15"/>
    </row>
    <row r="48" spans="1:1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15"/>
    </row>
    <row r="49" spans="1:16">
      <c r="A49" s="3"/>
      <c r="B49" s="27"/>
      <c r="C49" s="27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15"/>
    </row>
    <row r="50" spans="1:1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15"/>
    </row>
    <row r="51" spans="1:16">
      <c r="A51" s="3"/>
      <c r="B51" s="19"/>
      <c r="C51" s="1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15"/>
    </row>
    <row r="52" spans="1:16">
      <c r="A52" s="3"/>
      <c r="B52" s="19"/>
      <c r="C52" s="19"/>
      <c r="D52" s="4"/>
      <c r="E52" s="4"/>
      <c r="F52" s="4"/>
      <c r="G52" s="4"/>
      <c r="H52" s="4"/>
      <c r="I52" s="4"/>
      <c r="J52" s="4"/>
      <c r="K52" s="4"/>
      <c r="L52" s="4"/>
      <c r="M52" s="4"/>
      <c r="N52" s="3"/>
      <c r="O52" s="3"/>
      <c r="P52" s="15"/>
    </row>
    <row r="53" spans="1:16">
      <c r="A53" s="3"/>
      <c r="B53" s="19"/>
      <c r="C53" s="19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5"/>
    </row>
    <row r="54" spans="1:1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5"/>
    </row>
    <row r="55" spans="1:16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</row>
    <row r="56" spans="1:16">
      <c r="A56" s="6"/>
    </row>
  </sheetData>
  <sortState ref="B28:P33">
    <sortCondition descending="1" ref="D28:D33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tabColor rgb="FF00B050"/>
  </sheetPr>
  <dimension ref="A1:Q17"/>
  <sheetViews>
    <sheetView zoomScaleNormal="100" workbookViewId="0">
      <selection activeCell="B1" sqref="B1"/>
    </sheetView>
  </sheetViews>
  <sheetFormatPr baseColWidth="10" defaultColWidth="9.140625" defaultRowHeight="12.75"/>
  <cols>
    <col min="1" max="1" width="4.42578125" customWidth="1"/>
    <col min="2" max="2" width="20.28515625" customWidth="1"/>
    <col min="3" max="3" width="5.85546875" customWidth="1"/>
    <col min="4" max="13" width="6.85546875" customWidth="1"/>
    <col min="15" max="15" width="5.85546875" customWidth="1"/>
  </cols>
  <sheetData>
    <row r="1" spans="1:17" ht="27">
      <c r="A1" s="1" t="s">
        <v>348</v>
      </c>
      <c r="H1" s="5" t="s">
        <v>67</v>
      </c>
    </row>
    <row r="2" spans="1:17">
      <c r="A2" s="3"/>
      <c r="B2" s="3" t="s">
        <v>14</v>
      </c>
      <c r="C2" s="3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4" t="s">
        <v>12</v>
      </c>
      <c r="P2" s="4" t="s">
        <v>13</v>
      </c>
    </row>
    <row r="3" spans="1:17">
      <c r="A3" s="3">
        <v>1</v>
      </c>
      <c r="B3" s="19" t="s">
        <v>231</v>
      </c>
      <c r="C3" s="19" t="s">
        <v>34</v>
      </c>
      <c r="D3" s="3">
        <v>995</v>
      </c>
      <c r="E3" s="3"/>
      <c r="F3" s="19"/>
      <c r="G3" s="3"/>
      <c r="H3" s="3"/>
      <c r="I3" s="3"/>
      <c r="J3" s="3"/>
      <c r="K3" s="3"/>
      <c r="L3" s="3"/>
      <c r="M3" s="3"/>
      <c r="N3" s="3">
        <f>SUM(D3:M3)</f>
        <v>995</v>
      </c>
      <c r="O3" s="3">
        <f>COUNT(D3:M3)*6</f>
        <v>6</v>
      </c>
      <c r="P3" s="15">
        <f>N3/O3</f>
        <v>165.83333333333334</v>
      </c>
    </row>
    <row r="4" spans="1:17">
      <c r="A4" s="3">
        <v>2</v>
      </c>
      <c r="B4" s="3" t="s">
        <v>262</v>
      </c>
      <c r="C4" s="3" t="s">
        <v>34</v>
      </c>
      <c r="D4" s="4">
        <v>917</v>
      </c>
      <c r="E4" s="4"/>
      <c r="F4" s="4"/>
      <c r="G4" s="4"/>
      <c r="H4" s="4"/>
      <c r="I4" s="4"/>
      <c r="J4" s="4"/>
      <c r="K4" s="4"/>
      <c r="L4" s="4"/>
      <c r="M4" s="4"/>
      <c r="N4" s="3">
        <f>SUM(D4:M4)</f>
        <v>917</v>
      </c>
      <c r="O4" s="3">
        <f>COUNT(D4:M4)*6</f>
        <v>6</v>
      </c>
      <c r="P4" s="15">
        <f>N4/O4</f>
        <v>152.83333333333334</v>
      </c>
    </row>
    <row r="5" spans="1:17">
      <c r="A5" s="3">
        <v>3</v>
      </c>
      <c r="B5" s="19" t="s">
        <v>330</v>
      </c>
      <c r="C5" s="19" t="s">
        <v>16</v>
      </c>
      <c r="D5" s="3">
        <v>891</v>
      </c>
      <c r="E5" s="3"/>
      <c r="F5" s="19"/>
      <c r="G5" s="3"/>
      <c r="H5" s="3"/>
      <c r="I5" s="3"/>
      <c r="J5" s="3"/>
      <c r="K5" s="3"/>
      <c r="L5" s="3"/>
      <c r="M5" s="3"/>
      <c r="N5" s="3">
        <f>SUM(D5:M5)</f>
        <v>891</v>
      </c>
      <c r="O5" s="3">
        <f>COUNT(D5:M5)*6</f>
        <v>6</v>
      </c>
      <c r="P5" s="15">
        <f>N5/O5</f>
        <v>148.5</v>
      </c>
    </row>
    <row r="6" spans="1:17">
      <c r="A6" s="3"/>
      <c r="B6" s="19"/>
      <c r="C6" s="19"/>
      <c r="D6" s="3"/>
      <c r="E6" s="3"/>
      <c r="F6" s="19"/>
      <c r="G6" s="3"/>
      <c r="H6" s="3"/>
      <c r="I6" s="3"/>
      <c r="J6" s="3"/>
      <c r="K6" s="3"/>
      <c r="L6" s="3"/>
      <c r="M6" s="3"/>
      <c r="N6" s="3"/>
      <c r="O6" s="3"/>
      <c r="P6" s="15"/>
    </row>
    <row r="7" spans="1:17">
      <c r="A7" s="3"/>
      <c r="B7" s="27"/>
      <c r="C7" s="27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5"/>
    </row>
    <row r="8" spans="1:17">
      <c r="A8" s="3"/>
      <c r="B8" s="19"/>
      <c r="C8" s="19"/>
      <c r="D8" s="3"/>
      <c r="E8" s="3"/>
      <c r="F8" s="19"/>
      <c r="G8" s="3"/>
      <c r="H8" s="3"/>
      <c r="I8" s="3"/>
      <c r="J8" s="3"/>
      <c r="K8" s="3"/>
      <c r="L8" s="3"/>
      <c r="M8" s="3"/>
      <c r="N8" s="3"/>
      <c r="O8" s="3"/>
      <c r="P8" s="15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spans="1:17">
      <c r="A10" s="6"/>
      <c r="B10" s="6" t="s">
        <v>294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>
      <c r="A11" s="6"/>
      <c r="B11" s="6" t="s">
        <v>295</v>
      </c>
      <c r="C11" s="6" t="s">
        <v>52</v>
      </c>
      <c r="D11" s="6">
        <v>930</v>
      </c>
      <c r="E11" s="6"/>
      <c r="F11" s="6"/>
      <c r="G11" s="6"/>
      <c r="H11" s="35"/>
      <c r="I11" s="35"/>
      <c r="J11" s="35"/>
      <c r="K11" s="35"/>
      <c r="L11" s="35"/>
      <c r="M11" s="35"/>
      <c r="N11" s="6"/>
      <c r="O11" s="6"/>
      <c r="P11" s="6"/>
      <c r="Q11" s="6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>
      <c r="A14" t="s">
        <v>327</v>
      </c>
    </row>
    <row r="15" spans="1:17">
      <c r="B15" t="s">
        <v>328</v>
      </c>
      <c r="C15" t="s">
        <v>52</v>
      </c>
      <c r="D15">
        <v>832</v>
      </c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</sheetData>
  <sortState ref="B3:P20">
    <sortCondition descending="1" ref="D3:D20"/>
  </sortState>
  <phoneticPr fontId="3" type="noConversion"/>
  <pageMargins left="0.78740157499999996" right="0.78740157499999996" top="0.984251969" bottom="0.984251969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tabColor rgb="FFFF0000"/>
  </sheetPr>
  <dimension ref="A1:U179"/>
  <sheetViews>
    <sheetView zoomScaleNormal="10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22" sqref="L22"/>
    </sheetView>
  </sheetViews>
  <sheetFormatPr baseColWidth="10" defaultColWidth="9.140625" defaultRowHeight="12.75"/>
  <cols>
    <col min="1" max="1" width="5.85546875" customWidth="1"/>
    <col min="2" max="2" width="21.7109375" customWidth="1"/>
    <col min="3" max="3" width="5.85546875" customWidth="1"/>
    <col min="4" max="4" width="8.85546875" customWidth="1"/>
  </cols>
  <sheetData>
    <row r="1" spans="1:18" ht="27">
      <c r="A1" s="1" t="s">
        <v>260</v>
      </c>
      <c r="G1" s="14" t="s">
        <v>123</v>
      </c>
      <c r="H1" s="14"/>
      <c r="J1" s="1" t="s">
        <v>125</v>
      </c>
      <c r="K1" s="1"/>
    </row>
    <row r="2" spans="1:18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37" t="s">
        <v>13</v>
      </c>
      <c r="M2" s="36"/>
      <c r="N2" s="6"/>
      <c r="O2" s="6"/>
      <c r="P2" s="6"/>
    </row>
    <row r="3" spans="1:18">
      <c r="A3" s="3">
        <v>1</v>
      </c>
      <c r="B3" s="3" t="s">
        <v>131</v>
      </c>
      <c r="C3" s="3" t="s">
        <v>52</v>
      </c>
      <c r="D3" s="3">
        <v>1517</v>
      </c>
      <c r="E3" s="3">
        <v>1503</v>
      </c>
      <c r="F3" s="3">
        <v>1501</v>
      </c>
      <c r="G3" s="3">
        <v>1479</v>
      </c>
      <c r="H3" s="25">
        <v>1448</v>
      </c>
      <c r="I3" s="25">
        <v>1384</v>
      </c>
      <c r="J3" s="25">
        <f t="shared" ref="J3:J34" si="0">SUM(D3:I3)</f>
        <v>8832</v>
      </c>
      <c r="K3" s="25">
        <f t="shared" ref="K3:K34" si="1">COUNT(D3:I3)*6</f>
        <v>36</v>
      </c>
      <c r="L3" s="38">
        <f t="shared" ref="L3:L34" si="2">J3/K3</f>
        <v>245.33333333333334</v>
      </c>
      <c r="M3" s="36"/>
      <c r="N3" s="6"/>
      <c r="O3" s="6"/>
      <c r="P3" s="6"/>
    </row>
    <row r="4" spans="1:18">
      <c r="A4" s="27">
        <v>2</v>
      </c>
      <c r="B4" s="3" t="s">
        <v>15</v>
      </c>
      <c r="C4" s="3" t="s">
        <v>16</v>
      </c>
      <c r="D4" s="3">
        <v>1497</v>
      </c>
      <c r="E4" s="3">
        <v>1497</v>
      </c>
      <c r="F4" s="3">
        <v>1467</v>
      </c>
      <c r="G4" s="3">
        <v>1454</v>
      </c>
      <c r="H4" s="25">
        <v>1452</v>
      </c>
      <c r="I4" s="25">
        <v>1420</v>
      </c>
      <c r="J4" s="25">
        <f t="shared" si="0"/>
        <v>8787</v>
      </c>
      <c r="K4" s="25">
        <f t="shared" si="1"/>
        <v>36</v>
      </c>
      <c r="L4" s="38">
        <f t="shared" si="2"/>
        <v>244.08333333333334</v>
      </c>
      <c r="M4" s="36"/>
      <c r="N4" s="6"/>
      <c r="O4" s="6"/>
      <c r="P4" s="6"/>
      <c r="Q4" s="6"/>
      <c r="R4" s="6"/>
    </row>
    <row r="5" spans="1:18">
      <c r="A5" s="3">
        <v>3</v>
      </c>
      <c r="B5" s="3" t="s">
        <v>80</v>
      </c>
      <c r="C5" s="27" t="s">
        <v>16</v>
      </c>
      <c r="D5" s="3">
        <v>1536</v>
      </c>
      <c r="E5" s="3">
        <v>1488</v>
      </c>
      <c r="F5" s="3">
        <v>1455</v>
      </c>
      <c r="G5" s="3">
        <v>1436</v>
      </c>
      <c r="H5" s="3">
        <v>1365</v>
      </c>
      <c r="I5" s="3">
        <v>1357</v>
      </c>
      <c r="J5" s="25">
        <f t="shared" si="0"/>
        <v>8637</v>
      </c>
      <c r="K5" s="25">
        <f t="shared" si="1"/>
        <v>36</v>
      </c>
      <c r="L5" s="38">
        <f t="shared" si="2"/>
        <v>239.91666666666666</v>
      </c>
      <c r="M5" s="36"/>
      <c r="N5" s="6"/>
      <c r="O5" s="6"/>
      <c r="P5" s="6"/>
      <c r="Q5" s="6"/>
      <c r="R5" s="6"/>
    </row>
    <row r="6" spans="1:18">
      <c r="A6" s="27">
        <v>4</v>
      </c>
      <c r="B6" s="19" t="s">
        <v>159</v>
      </c>
      <c r="C6" s="19" t="s">
        <v>52</v>
      </c>
      <c r="D6" s="3">
        <v>1498</v>
      </c>
      <c r="E6" s="3">
        <v>1464</v>
      </c>
      <c r="F6" s="3">
        <v>1460</v>
      </c>
      <c r="G6" s="3">
        <v>1433</v>
      </c>
      <c r="H6" s="3">
        <v>1384</v>
      </c>
      <c r="I6" s="25">
        <v>1372</v>
      </c>
      <c r="J6" s="25">
        <f t="shared" si="0"/>
        <v>8611</v>
      </c>
      <c r="K6" s="25">
        <f t="shared" si="1"/>
        <v>36</v>
      </c>
      <c r="L6" s="38">
        <f t="shared" si="2"/>
        <v>239.19444444444446</v>
      </c>
      <c r="M6" s="36"/>
      <c r="N6" s="6"/>
      <c r="O6" s="6"/>
      <c r="P6" s="6"/>
      <c r="Q6" s="6"/>
      <c r="R6" s="6"/>
    </row>
    <row r="7" spans="1:18">
      <c r="A7" s="3">
        <v>5</v>
      </c>
      <c r="B7" s="3" t="s">
        <v>17</v>
      </c>
      <c r="C7" s="3" t="s">
        <v>16</v>
      </c>
      <c r="D7" s="3">
        <v>1465</v>
      </c>
      <c r="E7" s="3">
        <v>1464</v>
      </c>
      <c r="F7" s="3">
        <v>1432</v>
      </c>
      <c r="G7" s="3">
        <v>1427</v>
      </c>
      <c r="H7" s="25">
        <v>1411</v>
      </c>
      <c r="I7" s="25">
        <v>1376</v>
      </c>
      <c r="J7" s="3">
        <f t="shared" si="0"/>
        <v>8575</v>
      </c>
      <c r="K7" s="3">
        <f t="shared" si="1"/>
        <v>36</v>
      </c>
      <c r="L7" s="39">
        <f t="shared" si="2"/>
        <v>238.19444444444446</v>
      </c>
      <c r="M7" s="36"/>
      <c r="N7" s="6"/>
      <c r="O7" s="6"/>
      <c r="P7" s="6"/>
      <c r="Q7" s="6"/>
      <c r="R7" s="6"/>
    </row>
    <row r="8" spans="1:18">
      <c r="A8" s="27">
        <v>6</v>
      </c>
      <c r="B8" s="3" t="s">
        <v>79</v>
      </c>
      <c r="C8" s="3" t="s">
        <v>16</v>
      </c>
      <c r="D8" s="3">
        <v>1605</v>
      </c>
      <c r="E8" s="3">
        <v>1505</v>
      </c>
      <c r="F8" s="3">
        <v>1450</v>
      </c>
      <c r="G8" s="3">
        <v>1345</v>
      </c>
      <c r="H8" s="3">
        <v>1334</v>
      </c>
      <c r="I8" s="3">
        <v>1322</v>
      </c>
      <c r="J8" s="25">
        <f t="shared" si="0"/>
        <v>8561</v>
      </c>
      <c r="K8" s="25">
        <f t="shared" si="1"/>
        <v>36</v>
      </c>
      <c r="L8" s="38">
        <f t="shared" si="2"/>
        <v>237.80555555555554</v>
      </c>
      <c r="M8" s="36"/>
      <c r="N8" s="6"/>
      <c r="O8" s="6"/>
      <c r="P8" s="6"/>
      <c r="Q8" s="6"/>
      <c r="R8" s="6"/>
    </row>
    <row r="9" spans="1:18">
      <c r="A9" s="3">
        <v>7</v>
      </c>
      <c r="B9" s="3" t="s">
        <v>134</v>
      </c>
      <c r="C9" s="3" t="s">
        <v>52</v>
      </c>
      <c r="D9" s="3">
        <v>1484</v>
      </c>
      <c r="E9" s="3">
        <v>1465</v>
      </c>
      <c r="F9" s="3">
        <v>1439</v>
      </c>
      <c r="G9" s="3">
        <v>1400</v>
      </c>
      <c r="H9" s="25">
        <v>1392</v>
      </c>
      <c r="I9" s="25">
        <v>1369</v>
      </c>
      <c r="J9" s="25">
        <f t="shared" si="0"/>
        <v>8549</v>
      </c>
      <c r="K9" s="25">
        <f t="shared" si="1"/>
        <v>36</v>
      </c>
      <c r="L9" s="38">
        <f t="shared" si="2"/>
        <v>237.47222222222223</v>
      </c>
      <c r="M9" s="36"/>
      <c r="N9" s="6"/>
      <c r="O9" s="6"/>
      <c r="P9" s="6"/>
      <c r="Q9" s="6"/>
      <c r="R9" s="6"/>
    </row>
    <row r="10" spans="1:18">
      <c r="A10" s="27">
        <v>8</v>
      </c>
      <c r="B10" s="3" t="s">
        <v>78</v>
      </c>
      <c r="C10" s="3" t="s">
        <v>16</v>
      </c>
      <c r="D10" s="3">
        <v>1477</v>
      </c>
      <c r="E10" s="3">
        <v>1452</v>
      </c>
      <c r="F10" s="3">
        <v>1397</v>
      </c>
      <c r="G10" s="3">
        <v>1379</v>
      </c>
      <c r="H10" s="3">
        <v>1364</v>
      </c>
      <c r="I10" s="3">
        <v>1345</v>
      </c>
      <c r="J10" s="25">
        <f t="shared" si="0"/>
        <v>8414</v>
      </c>
      <c r="K10" s="25">
        <f t="shared" si="1"/>
        <v>36</v>
      </c>
      <c r="L10" s="38">
        <f t="shared" si="2"/>
        <v>233.72222222222223</v>
      </c>
      <c r="M10" s="36"/>
      <c r="N10" s="6"/>
      <c r="O10" s="6"/>
      <c r="P10" s="6"/>
      <c r="Q10" s="6"/>
      <c r="R10" s="6"/>
    </row>
    <row r="11" spans="1:18">
      <c r="A11" s="3">
        <v>9</v>
      </c>
      <c r="B11" s="3" t="s">
        <v>27</v>
      </c>
      <c r="C11" s="3" t="s">
        <v>63</v>
      </c>
      <c r="D11" s="3">
        <v>1492</v>
      </c>
      <c r="E11" s="3">
        <v>1448</v>
      </c>
      <c r="F11" s="3">
        <v>1395</v>
      </c>
      <c r="G11" s="3">
        <v>1374</v>
      </c>
      <c r="H11" s="3">
        <v>1370</v>
      </c>
      <c r="I11" s="3">
        <v>1334</v>
      </c>
      <c r="J11" s="25">
        <f t="shared" si="0"/>
        <v>8413</v>
      </c>
      <c r="K11" s="25">
        <f t="shared" si="1"/>
        <v>36</v>
      </c>
      <c r="L11" s="38">
        <f t="shared" si="2"/>
        <v>233.69444444444446</v>
      </c>
      <c r="M11" s="36"/>
      <c r="N11" s="6"/>
      <c r="O11" s="6"/>
      <c r="P11" s="6"/>
      <c r="Q11" s="6"/>
      <c r="R11" s="6"/>
    </row>
    <row r="12" spans="1:18">
      <c r="A12" s="27">
        <v>10</v>
      </c>
      <c r="B12" s="3" t="s">
        <v>220</v>
      </c>
      <c r="C12" s="3" t="s">
        <v>16</v>
      </c>
      <c r="D12" s="3">
        <v>1473</v>
      </c>
      <c r="E12" s="3">
        <v>1466</v>
      </c>
      <c r="F12" s="3">
        <v>1389</v>
      </c>
      <c r="G12" s="3">
        <v>1373</v>
      </c>
      <c r="H12" s="25">
        <v>1347</v>
      </c>
      <c r="I12" s="25">
        <v>1343</v>
      </c>
      <c r="J12" s="25">
        <f t="shared" si="0"/>
        <v>8391</v>
      </c>
      <c r="K12" s="25">
        <f t="shared" si="1"/>
        <v>36</v>
      </c>
      <c r="L12" s="38">
        <f t="shared" si="2"/>
        <v>233.08333333333334</v>
      </c>
      <c r="M12" s="36"/>
      <c r="N12" s="6"/>
      <c r="O12" s="6"/>
      <c r="P12" s="6"/>
      <c r="Q12" s="6"/>
      <c r="R12" s="6"/>
    </row>
    <row r="13" spans="1:18">
      <c r="A13" s="3">
        <v>11</v>
      </c>
      <c r="B13" s="3" t="s">
        <v>20</v>
      </c>
      <c r="C13" s="3" t="s">
        <v>16</v>
      </c>
      <c r="D13" s="3">
        <v>1405</v>
      </c>
      <c r="E13" s="3">
        <v>1403</v>
      </c>
      <c r="F13" s="3">
        <v>1388</v>
      </c>
      <c r="G13" s="3">
        <v>1378</v>
      </c>
      <c r="H13" s="3">
        <v>1367</v>
      </c>
      <c r="I13" s="3">
        <v>1312</v>
      </c>
      <c r="J13" s="3">
        <f t="shared" si="0"/>
        <v>8253</v>
      </c>
      <c r="K13" s="3">
        <f t="shared" si="1"/>
        <v>36</v>
      </c>
      <c r="L13" s="39">
        <f t="shared" si="2"/>
        <v>229.25</v>
      </c>
      <c r="M13" s="36"/>
      <c r="N13" s="6"/>
      <c r="O13" s="6"/>
      <c r="P13" s="6"/>
      <c r="Q13" s="6"/>
      <c r="R13" s="6"/>
    </row>
    <row r="14" spans="1:18">
      <c r="A14" s="27">
        <v>12</v>
      </c>
      <c r="B14" s="3" t="s">
        <v>32</v>
      </c>
      <c r="C14" s="3" t="s">
        <v>183</v>
      </c>
      <c r="D14" s="3">
        <v>1495</v>
      </c>
      <c r="E14" s="3">
        <v>1367</v>
      </c>
      <c r="F14" s="3">
        <v>1366</v>
      </c>
      <c r="G14" s="3">
        <v>1366</v>
      </c>
      <c r="H14" s="3">
        <v>1326</v>
      </c>
      <c r="I14" s="3">
        <v>1282</v>
      </c>
      <c r="J14" s="25">
        <f t="shared" si="0"/>
        <v>8202</v>
      </c>
      <c r="K14" s="25">
        <f t="shared" si="1"/>
        <v>36</v>
      </c>
      <c r="L14" s="38">
        <f t="shared" si="2"/>
        <v>227.83333333333334</v>
      </c>
      <c r="M14" s="36"/>
      <c r="N14" s="6"/>
      <c r="O14" s="6"/>
      <c r="P14" s="6"/>
      <c r="Q14" s="6"/>
      <c r="R14" s="6"/>
    </row>
    <row r="15" spans="1:18">
      <c r="A15" s="3">
        <v>13</v>
      </c>
      <c r="B15" s="3" t="s">
        <v>36</v>
      </c>
      <c r="C15" s="3" t="s">
        <v>63</v>
      </c>
      <c r="D15" s="3">
        <v>1455</v>
      </c>
      <c r="E15" s="3">
        <v>1376</v>
      </c>
      <c r="F15" s="3">
        <v>1369</v>
      </c>
      <c r="G15" s="3">
        <v>1352</v>
      </c>
      <c r="H15" s="3">
        <v>1315</v>
      </c>
      <c r="I15" s="3">
        <v>1312</v>
      </c>
      <c r="J15" s="25">
        <f t="shared" si="0"/>
        <v>8179</v>
      </c>
      <c r="K15" s="25">
        <f t="shared" si="1"/>
        <v>36</v>
      </c>
      <c r="L15" s="38">
        <f t="shared" si="2"/>
        <v>227.19444444444446</v>
      </c>
      <c r="M15" s="36"/>
      <c r="N15" s="6"/>
      <c r="O15" s="6"/>
      <c r="P15" s="6"/>
      <c r="Q15" s="6"/>
      <c r="R15" s="6"/>
    </row>
    <row r="16" spans="1:18">
      <c r="A16" s="27">
        <v>14</v>
      </c>
      <c r="B16" s="3" t="s">
        <v>268</v>
      </c>
      <c r="C16" s="3" t="s">
        <v>16</v>
      </c>
      <c r="D16" s="3">
        <v>1441</v>
      </c>
      <c r="E16" s="3">
        <v>1416</v>
      </c>
      <c r="F16" s="3">
        <v>1399</v>
      </c>
      <c r="G16" s="3">
        <v>1326</v>
      </c>
      <c r="H16" s="25">
        <v>1309</v>
      </c>
      <c r="I16" s="25">
        <v>1282</v>
      </c>
      <c r="J16" s="25">
        <f t="shared" si="0"/>
        <v>8173</v>
      </c>
      <c r="K16" s="25">
        <f t="shared" si="1"/>
        <v>36</v>
      </c>
      <c r="L16" s="38">
        <f t="shared" si="2"/>
        <v>227.02777777777777</v>
      </c>
      <c r="M16" s="36"/>
      <c r="N16" s="6"/>
      <c r="O16" s="6"/>
      <c r="P16" s="6"/>
      <c r="Q16" s="6"/>
      <c r="R16" s="6"/>
    </row>
    <row r="17" spans="1:18">
      <c r="A17" s="3">
        <v>15</v>
      </c>
      <c r="B17" s="3" t="s">
        <v>224</v>
      </c>
      <c r="C17" s="3" t="s">
        <v>19</v>
      </c>
      <c r="D17" s="3">
        <v>1413</v>
      </c>
      <c r="E17" s="3">
        <v>1408</v>
      </c>
      <c r="F17" s="3">
        <v>1400</v>
      </c>
      <c r="G17" s="3">
        <v>1333</v>
      </c>
      <c r="H17" s="3">
        <v>1301</v>
      </c>
      <c r="I17" s="3">
        <v>1286</v>
      </c>
      <c r="J17" s="25">
        <f t="shared" si="0"/>
        <v>8141</v>
      </c>
      <c r="K17" s="25">
        <f t="shared" si="1"/>
        <v>36</v>
      </c>
      <c r="L17" s="38">
        <f t="shared" si="2"/>
        <v>226.13888888888889</v>
      </c>
      <c r="M17" s="36"/>
      <c r="N17" s="6"/>
      <c r="O17" s="6"/>
      <c r="P17" s="6"/>
      <c r="Q17" s="6"/>
      <c r="R17" s="6"/>
    </row>
    <row r="18" spans="1:18">
      <c r="A18" s="27">
        <v>16</v>
      </c>
      <c r="B18" s="27" t="s">
        <v>18</v>
      </c>
      <c r="C18" s="27" t="s">
        <v>16</v>
      </c>
      <c r="D18" s="3">
        <v>1467</v>
      </c>
      <c r="E18" s="3">
        <v>1367</v>
      </c>
      <c r="F18" s="3">
        <v>1363</v>
      </c>
      <c r="G18" s="3">
        <v>1314</v>
      </c>
      <c r="H18" s="3">
        <v>1307</v>
      </c>
      <c r="I18" s="3">
        <v>1294</v>
      </c>
      <c r="J18" s="25">
        <f t="shared" si="0"/>
        <v>8112</v>
      </c>
      <c r="K18" s="25">
        <f t="shared" si="1"/>
        <v>36</v>
      </c>
      <c r="L18" s="38">
        <f t="shared" si="2"/>
        <v>225.33333333333334</v>
      </c>
      <c r="M18" s="36"/>
      <c r="N18" s="6"/>
      <c r="O18" s="6"/>
      <c r="P18" s="6"/>
      <c r="Q18" s="6"/>
      <c r="R18" s="6"/>
    </row>
    <row r="19" spans="1:18">
      <c r="A19" s="3">
        <v>17</v>
      </c>
      <c r="B19" s="3" t="s">
        <v>21</v>
      </c>
      <c r="C19" s="3" t="s">
        <v>52</v>
      </c>
      <c r="D19" s="3">
        <v>1403</v>
      </c>
      <c r="E19" s="3">
        <v>1363</v>
      </c>
      <c r="F19" s="3">
        <v>1347</v>
      </c>
      <c r="G19" s="3">
        <v>1335</v>
      </c>
      <c r="H19" s="25">
        <v>1323</v>
      </c>
      <c r="I19" s="25">
        <v>1318</v>
      </c>
      <c r="J19" s="25">
        <f>SUM(D19:I19)</f>
        <v>8089</v>
      </c>
      <c r="K19" s="25">
        <f>COUNT(D19:I19)*6</f>
        <v>36</v>
      </c>
      <c r="L19" s="38">
        <f>J19/K19</f>
        <v>224.69444444444446</v>
      </c>
      <c r="M19" s="36"/>
      <c r="N19" s="6"/>
      <c r="O19" s="6"/>
      <c r="P19" s="6"/>
      <c r="Q19" s="6"/>
      <c r="R19" s="6"/>
    </row>
    <row r="20" spans="1:18">
      <c r="A20" s="27">
        <v>18</v>
      </c>
      <c r="B20" s="3" t="s">
        <v>173</v>
      </c>
      <c r="C20" s="3" t="s">
        <v>52</v>
      </c>
      <c r="D20" s="3">
        <v>1468</v>
      </c>
      <c r="E20" s="3">
        <v>1389</v>
      </c>
      <c r="F20" s="3">
        <v>1387</v>
      </c>
      <c r="G20" s="3">
        <v>1293</v>
      </c>
      <c r="H20" s="25">
        <v>1265</v>
      </c>
      <c r="I20" s="25">
        <v>1246</v>
      </c>
      <c r="J20" s="25">
        <f>SUM(D20:I20)</f>
        <v>8048</v>
      </c>
      <c r="K20" s="25">
        <f>COUNT(D20:I20)*6</f>
        <v>36</v>
      </c>
      <c r="L20" s="38">
        <f>J20/K20</f>
        <v>223.55555555555554</v>
      </c>
      <c r="M20" s="36"/>
      <c r="N20" s="6"/>
      <c r="O20" s="6"/>
      <c r="P20" s="6"/>
      <c r="Q20" s="6"/>
      <c r="R20" s="6"/>
    </row>
    <row r="21" spans="1:18">
      <c r="A21" s="3">
        <v>19</v>
      </c>
      <c r="B21" s="3" t="s">
        <v>214</v>
      </c>
      <c r="C21" s="3" t="s">
        <v>63</v>
      </c>
      <c r="D21" s="3">
        <v>1415</v>
      </c>
      <c r="E21" s="3">
        <v>1361</v>
      </c>
      <c r="F21" s="3">
        <v>1351</v>
      </c>
      <c r="G21" s="3">
        <v>1340</v>
      </c>
      <c r="H21" s="3">
        <v>1287</v>
      </c>
      <c r="I21" s="3">
        <v>1246</v>
      </c>
      <c r="J21" s="25">
        <f>SUM(D21:I21)</f>
        <v>8000</v>
      </c>
      <c r="K21" s="25">
        <f>COUNT(D21:I21)*6</f>
        <v>36</v>
      </c>
      <c r="L21" s="38">
        <f>J21/K21</f>
        <v>222.22222222222223</v>
      </c>
      <c r="M21" s="36"/>
      <c r="N21" s="6"/>
      <c r="O21" s="6"/>
      <c r="P21" s="6"/>
      <c r="Q21" s="6"/>
      <c r="R21" s="6"/>
    </row>
    <row r="22" spans="1:18">
      <c r="A22" s="27">
        <v>20</v>
      </c>
      <c r="B22" s="3" t="s">
        <v>126</v>
      </c>
      <c r="C22" s="3" t="s">
        <v>19</v>
      </c>
      <c r="D22" s="3">
        <v>1391</v>
      </c>
      <c r="E22" s="3">
        <v>1356</v>
      </c>
      <c r="F22" s="3">
        <v>1328</v>
      </c>
      <c r="G22" s="3">
        <v>1324</v>
      </c>
      <c r="H22" s="3">
        <v>1312</v>
      </c>
      <c r="I22" s="3">
        <v>1256</v>
      </c>
      <c r="J22" s="25">
        <f t="shared" si="0"/>
        <v>7967</v>
      </c>
      <c r="K22" s="25">
        <f t="shared" si="1"/>
        <v>36</v>
      </c>
      <c r="L22" s="38">
        <f t="shared" si="2"/>
        <v>221.30555555555554</v>
      </c>
      <c r="M22" s="36"/>
      <c r="N22" s="6"/>
      <c r="O22" s="6"/>
      <c r="P22" s="6"/>
      <c r="Q22" s="6"/>
      <c r="R22" s="6"/>
    </row>
    <row r="23" spans="1:18">
      <c r="A23" s="3">
        <v>21</v>
      </c>
      <c r="B23" s="3" t="s">
        <v>216</v>
      </c>
      <c r="C23" s="3" t="s">
        <v>52</v>
      </c>
      <c r="D23" s="3">
        <v>1393</v>
      </c>
      <c r="E23" s="3">
        <v>1374</v>
      </c>
      <c r="F23" s="3">
        <v>1357</v>
      </c>
      <c r="G23" s="3">
        <v>1278</v>
      </c>
      <c r="H23" s="3">
        <v>1270</v>
      </c>
      <c r="I23" s="3">
        <v>1268</v>
      </c>
      <c r="J23" s="3">
        <f t="shared" si="0"/>
        <v>7940</v>
      </c>
      <c r="K23" s="3">
        <f t="shared" si="1"/>
        <v>36</v>
      </c>
      <c r="L23" s="39">
        <f t="shared" si="2"/>
        <v>220.55555555555554</v>
      </c>
      <c r="M23" s="36"/>
      <c r="N23" s="6"/>
      <c r="O23" s="6"/>
      <c r="P23" s="6"/>
      <c r="Q23" s="6"/>
      <c r="R23" s="6"/>
    </row>
    <row r="24" spans="1:18">
      <c r="A24" s="27">
        <v>22</v>
      </c>
      <c r="B24" s="3" t="s">
        <v>139</v>
      </c>
      <c r="C24" s="3" t="s">
        <v>52</v>
      </c>
      <c r="D24" s="3">
        <v>1372</v>
      </c>
      <c r="E24" s="3">
        <v>1360</v>
      </c>
      <c r="F24" s="3">
        <v>1315</v>
      </c>
      <c r="G24" s="3">
        <v>1304</v>
      </c>
      <c r="H24" s="3">
        <v>1299</v>
      </c>
      <c r="I24" s="3">
        <v>1245</v>
      </c>
      <c r="J24" s="25">
        <f t="shared" si="0"/>
        <v>7895</v>
      </c>
      <c r="K24" s="25">
        <f t="shared" si="1"/>
        <v>36</v>
      </c>
      <c r="L24" s="38">
        <f t="shared" si="2"/>
        <v>219.30555555555554</v>
      </c>
      <c r="M24" s="36"/>
      <c r="N24" s="6"/>
      <c r="O24" s="6"/>
      <c r="P24" s="6"/>
      <c r="Q24" s="6"/>
      <c r="R24" s="6"/>
    </row>
    <row r="25" spans="1:18">
      <c r="A25" s="3">
        <v>23</v>
      </c>
      <c r="B25" s="3" t="s">
        <v>39</v>
      </c>
      <c r="C25" s="3" t="s">
        <v>63</v>
      </c>
      <c r="D25" s="3">
        <v>1408</v>
      </c>
      <c r="E25" s="3">
        <v>1332</v>
      </c>
      <c r="F25" s="3">
        <v>1312</v>
      </c>
      <c r="G25" s="3">
        <v>1289</v>
      </c>
      <c r="H25" s="3">
        <v>1274</v>
      </c>
      <c r="I25" s="3">
        <v>1271</v>
      </c>
      <c r="J25" s="3">
        <f t="shared" si="0"/>
        <v>7886</v>
      </c>
      <c r="K25" s="3">
        <f t="shared" si="1"/>
        <v>36</v>
      </c>
      <c r="L25" s="39">
        <f t="shared" si="2"/>
        <v>219.05555555555554</v>
      </c>
      <c r="M25" s="36"/>
      <c r="N25" s="6"/>
      <c r="O25" s="6"/>
      <c r="P25" s="6"/>
      <c r="Q25" s="6"/>
      <c r="R25" s="6"/>
    </row>
    <row r="26" spans="1:18">
      <c r="A26" s="27">
        <v>24</v>
      </c>
      <c r="B26" s="19" t="s">
        <v>145</v>
      </c>
      <c r="C26" s="19" t="s">
        <v>52</v>
      </c>
      <c r="D26" s="3">
        <v>1376</v>
      </c>
      <c r="E26" s="3">
        <v>1369</v>
      </c>
      <c r="F26" s="3">
        <v>1312</v>
      </c>
      <c r="G26" s="3">
        <v>1277</v>
      </c>
      <c r="H26" s="3">
        <v>1274</v>
      </c>
      <c r="I26" s="3">
        <v>1260</v>
      </c>
      <c r="J26" s="25">
        <f t="shared" si="0"/>
        <v>7868</v>
      </c>
      <c r="K26" s="25">
        <f t="shared" si="1"/>
        <v>36</v>
      </c>
      <c r="L26" s="38">
        <f t="shared" si="2"/>
        <v>218.55555555555554</v>
      </c>
      <c r="M26" s="36"/>
      <c r="N26" s="6"/>
      <c r="O26" s="6"/>
      <c r="P26" s="6"/>
      <c r="Q26" s="6"/>
      <c r="R26" s="6"/>
    </row>
    <row r="27" spans="1:18">
      <c r="A27" s="3">
        <v>25</v>
      </c>
      <c r="B27" s="3" t="s">
        <v>156</v>
      </c>
      <c r="C27" s="3" t="s">
        <v>34</v>
      </c>
      <c r="D27" s="3">
        <v>1386</v>
      </c>
      <c r="E27" s="3">
        <v>1337</v>
      </c>
      <c r="F27" s="3">
        <v>1317</v>
      </c>
      <c r="G27" s="3">
        <v>1316</v>
      </c>
      <c r="H27" s="25">
        <v>1246</v>
      </c>
      <c r="I27" s="25">
        <v>1243</v>
      </c>
      <c r="J27" s="25">
        <f t="shared" si="0"/>
        <v>7845</v>
      </c>
      <c r="K27" s="25">
        <f t="shared" si="1"/>
        <v>36</v>
      </c>
      <c r="L27" s="38">
        <f t="shared" si="2"/>
        <v>217.91666666666666</v>
      </c>
      <c r="M27" s="36"/>
      <c r="N27" s="6"/>
      <c r="O27" s="6"/>
      <c r="P27" s="6"/>
      <c r="Q27" s="6"/>
      <c r="R27" s="6"/>
    </row>
    <row r="28" spans="1:18">
      <c r="A28" s="27">
        <v>26</v>
      </c>
      <c r="B28" s="3" t="s">
        <v>60</v>
      </c>
      <c r="C28" s="3" t="s">
        <v>16</v>
      </c>
      <c r="D28" s="3">
        <v>1459</v>
      </c>
      <c r="E28" s="3">
        <v>1324</v>
      </c>
      <c r="F28" s="3">
        <v>1316</v>
      </c>
      <c r="G28" s="3">
        <v>1308</v>
      </c>
      <c r="H28" s="3">
        <v>1220</v>
      </c>
      <c r="I28" s="3">
        <v>1196</v>
      </c>
      <c r="J28" s="25">
        <f t="shared" si="0"/>
        <v>7823</v>
      </c>
      <c r="K28" s="25">
        <f t="shared" si="1"/>
        <v>36</v>
      </c>
      <c r="L28" s="38">
        <f t="shared" si="2"/>
        <v>217.30555555555554</v>
      </c>
      <c r="M28" s="36"/>
      <c r="N28" s="6"/>
      <c r="O28" s="6"/>
      <c r="P28" s="6"/>
      <c r="Q28" s="6"/>
      <c r="R28" s="6"/>
    </row>
    <row r="29" spans="1:18">
      <c r="A29" s="3">
        <v>27</v>
      </c>
      <c r="B29" s="3" t="s">
        <v>30</v>
      </c>
      <c r="C29" s="3" t="s">
        <v>16</v>
      </c>
      <c r="D29" s="3">
        <v>1461</v>
      </c>
      <c r="E29" s="3">
        <v>1321</v>
      </c>
      <c r="F29" s="3">
        <v>1302</v>
      </c>
      <c r="G29" s="3">
        <v>1295</v>
      </c>
      <c r="H29" s="3">
        <v>1198</v>
      </c>
      <c r="I29" s="3">
        <v>1183</v>
      </c>
      <c r="J29" s="25">
        <f t="shared" si="0"/>
        <v>7760</v>
      </c>
      <c r="K29" s="25">
        <f t="shared" si="1"/>
        <v>36</v>
      </c>
      <c r="L29" s="38">
        <f t="shared" si="2"/>
        <v>215.55555555555554</v>
      </c>
      <c r="M29" s="36"/>
      <c r="N29" s="6"/>
      <c r="O29" s="6"/>
      <c r="P29" s="6"/>
      <c r="Q29" s="6"/>
      <c r="R29" s="6"/>
    </row>
    <row r="30" spans="1:18">
      <c r="A30" s="27">
        <v>28</v>
      </c>
      <c r="B30" s="3" t="s">
        <v>23</v>
      </c>
      <c r="C30" s="3" t="s">
        <v>19</v>
      </c>
      <c r="D30" s="3">
        <v>1407</v>
      </c>
      <c r="E30" s="3">
        <v>1346</v>
      </c>
      <c r="F30" s="3">
        <v>1298</v>
      </c>
      <c r="G30" s="3">
        <v>1248</v>
      </c>
      <c r="H30" s="3">
        <v>1227</v>
      </c>
      <c r="I30" s="3">
        <v>1220</v>
      </c>
      <c r="J30" s="25">
        <f t="shared" si="0"/>
        <v>7746</v>
      </c>
      <c r="K30" s="25">
        <f t="shared" si="1"/>
        <v>36</v>
      </c>
      <c r="L30" s="38">
        <f t="shared" si="2"/>
        <v>215.16666666666666</v>
      </c>
      <c r="M30" s="36"/>
      <c r="N30" s="6"/>
      <c r="O30" s="6"/>
      <c r="P30" s="6"/>
      <c r="Q30" s="6"/>
      <c r="R30" s="6"/>
    </row>
    <row r="31" spans="1:18">
      <c r="A31" s="3">
        <v>29</v>
      </c>
      <c r="B31" s="3" t="s">
        <v>22</v>
      </c>
      <c r="C31" s="3" t="s">
        <v>24</v>
      </c>
      <c r="D31" s="3">
        <v>1333</v>
      </c>
      <c r="E31" s="3">
        <v>1307</v>
      </c>
      <c r="F31" s="3">
        <v>1298</v>
      </c>
      <c r="G31" s="3">
        <v>1283</v>
      </c>
      <c r="H31" s="3">
        <v>1250</v>
      </c>
      <c r="I31" s="3">
        <v>1233</v>
      </c>
      <c r="J31" s="3">
        <f t="shared" si="0"/>
        <v>7704</v>
      </c>
      <c r="K31" s="3">
        <f t="shared" si="1"/>
        <v>36</v>
      </c>
      <c r="L31" s="39">
        <f t="shared" si="2"/>
        <v>214</v>
      </c>
      <c r="M31" s="36"/>
      <c r="N31" s="6"/>
      <c r="O31" s="6"/>
      <c r="P31" s="6"/>
      <c r="Q31" s="6"/>
      <c r="R31" s="6"/>
    </row>
    <row r="32" spans="1:18">
      <c r="A32" s="27">
        <v>30</v>
      </c>
      <c r="B32" s="3" t="s">
        <v>132</v>
      </c>
      <c r="C32" s="3" t="s">
        <v>52</v>
      </c>
      <c r="D32" s="3">
        <v>1350</v>
      </c>
      <c r="E32" s="3">
        <v>1313</v>
      </c>
      <c r="F32" s="3">
        <v>1309</v>
      </c>
      <c r="G32" s="3">
        <v>1306</v>
      </c>
      <c r="H32" s="3">
        <v>1219</v>
      </c>
      <c r="I32" s="3">
        <v>1190</v>
      </c>
      <c r="J32" s="25">
        <f t="shared" si="0"/>
        <v>7687</v>
      </c>
      <c r="K32" s="25">
        <f t="shared" si="1"/>
        <v>36</v>
      </c>
      <c r="L32" s="38">
        <f t="shared" si="2"/>
        <v>213.52777777777777</v>
      </c>
      <c r="M32" s="36"/>
      <c r="N32" s="6"/>
      <c r="O32" s="6"/>
      <c r="P32" s="6"/>
      <c r="Q32" s="6"/>
      <c r="R32" s="6"/>
    </row>
    <row r="33" spans="1:21">
      <c r="A33" s="3">
        <v>31</v>
      </c>
      <c r="B33" s="3" t="s">
        <v>147</v>
      </c>
      <c r="C33" s="3" t="s">
        <v>52</v>
      </c>
      <c r="D33" s="3">
        <v>1352</v>
      </c>
      <c r="E33" s="3">
        <v>1312</v>
      </c>
      <c r="F33" s="3">
        <v>1292</v>
      </c>
      <c r="G33" s="3">
        <v>1244</v>
      </c>
      <c r="H33" s="3">
        <v>1233</v>
      </c>
      <c r="I33" s="3">
        <v>1217</v>
      </c>
      <c r="J33" s="3">
        <f t="shared" si="0"/>
        <v>7650</v>
      </c>
      <c r="K33" s="3">
        <f t="shared" si="1"/>
        <v>36</v>
      </c>
      <c r="L33" s="39">
        <f t="shared" si="2"/>
        <v>212.5</v>
      </c>
      <c r="M33" s="36"/>
      <c r="N33" s="6"/>
      <c r="O33" s="6"/>
      <c r="P33" s="6"/>
      <c r="Q33" s="6"/>
      <c r="R33" s="6"/>
    </row>
    <row r="34" spans="1:21" s="6" customFormat="1">
      <c r="A34" s="27">
        <v>32</v>
      </c>
      <c r="B34" s="3" t="s">
        <v>26</v>
      </c>
      <c r="C34" s="3" t="s">
        <v>63</v>
      </c>
      <c r="D34" s="3">
        <v>1368</v>
      </c>
      <c r="E34" s="3">
        <v>1354</v>
      </c>
      <c r="F34" s="3">
        <v>1348</v>
      </c>
      <c r="G34" s="3">
        <v>1207</v>
      </c>
      <c r="H34" s="3">
        <v>1183</v>
      </c>
      <c r="I34" s="3">
        <v>1137</v>
      </c>
      <c r="J34" s="25">
        <f t="shared" si="0"/>
        <v>7597</v>
      </c>
      <c r="K34" s="25">
        <f t="shared" si="1"/>
        <v>36</v>
      </c>
      <c r="L34" s="38">
        <f t="shared" si="2"/>
        <v>211.02777777777777</v>
      </c>
      <c r="M34" s="36"/>
    </row>
    <row r="35" spans="1:21" s="6" customFormat="1">
      <c r="A35" s="3">
        <v>33</v>
      </c>
      <c r="B35" s="3" t="s">
        <v>133</v>
      </c>
      <c r="C35" s="3" t="s">
        <v>52</v>
      </c>
      <c r="D35" s="3">
        <v>1354</v>
      </c>
      <c r="E35" s="3">
        <v>1289</v>
      </c>
      <c r="F35" s="3">
        <v>1259</v>
      </c>
      <c r="G35" s="3">
        <v>1258</v>
      </c>
      <c r="H35" s="3">
        <v>1212</v>
      </c>
      <c r="I35" s="3">
        <v>1176</v>
      </c>
      <c r="J35" s="25">
        <f t="shared" ref="J35:J66" si="3">SUM(D35:I35)</f>
        <v>7548</v>
      </c>
      <c r="K35" s="25">
        <f t="shared" ref="K35:K66" si="4">COUNT(D35:I35)*6</f>
        <v>36</v>
      </c>
      <c r="L35" s="38">
        <f t="shared" ref="L35:L66" si="5">J35/K35</f>
        <v>209.66666666666666</v>
      </c>
      <c r="M35" s="36"/>
    </row>
    <row r="36" spans="1:21" s="6" customFormat="1">
      <c r="A36" s="27">
        <v>34</v>
      </c>
      <c r="B36" s="27" t="s">
        <v>241</v>
      </c>
      <c r="C36" s="27" t="s">
        <v>63</v>
      </c>
      <c r="D36" s="3">
        <v>1370</v>
      </c>
      <c r="E36" s="3">
        <v>1297</v>
      </c>
      <c r="F36" s="3">
        <v>1271</v>
      </c>
      <c r="G36" s="3">
        <v>1262</v>
      </c>
      <c r="H36" s="3">
        <v>1179</v>
      </c>
      <c r="I36" s="3">
        <v>1162</v>
      </c>
      <c r="J36" s="25">
        <f t="shared" si="3"/>
        <v>7541</v>
      </c>
      <c r="K36" s="25">
        <f t="shared" si="4"/>
        <v>36</v>
      </c>
      <c r="L36" s="38">
        <f t="shared" si="5"/>
        <v>209.47222222222223</v>
      </c>
      <c r="M36" s="36"/>
    </row>
    <row r="37" spans="1:21">
      <c r="A37" s="3">
        <v>35</v>
      </c>
      <c r="B37" s="3" t="s">
        <v>136</v>
      </c>
      <c r="C37" s="3" t="s">
        <v>52</v>
      </c>
      <c r="D37" s="3">
        <v>1249</v>
      </c>
      <c r="E37" s="3">
        <v>1246</v>
      </c>
      <c r="F37" s="3">
        <v>1244</v>
      </c>
      <c r="G37" s="3">
        <v>1238</v>
      </c>
      <c r="H37" s="3">
        <v>1216</v>
      </c>
      <c r="I37" s="3">
        <v>1196</v>
      </c>
      <c r="J37" s="3">
        <f t="shared" si="3"/>
        <v>7389</v>
      </c>
      <c r="K37" s="3">
        <f t="shared" si="4"/>
        <v>36</v>
      </c>
      <c r="L37" s="39">
        <f t="shared" si="5"/>
        <v>205.25</v>
      </c>
      <c r="M37" s="36"/>
      <c r="N37" s="6"/>
      <c r="O37" s="6"/>
      <c r="P37" s="6"/>
      <c r="Q37" s="6"/>
      <c r="R37" s="6"/>
    </row>
    <row r="38" spans="1:21">
      <c r="A38" s="27">
        <v>36</v>
      </c>
      <c r="B38" s="3" t="s">
        <v>47</v>
      </c>
      <c r="C38" s="3" t="s">
        <v>63</v>
      </c>
      <c r="D38" s="3">
        <v>1337</v>
      </c>
      <c r="E38" s="3">
        <v>1264</v>
      </c>
      <c r="F38" s="3">
        <v>1238</v>
      </c>
      <c r="G38" s="3">
        <v>1221</v>
      </c>
      <c r="H38" s="3">
        <v>1162</v>
      </c>
      <c r="I38" s="3">
        <v>1159</v>
      </c>
      <c r="J38" s="25">
        <f t="shared" si="3"/>
        <v>7381</v>
      </c>
      <c r="K38" s="25">
        <f t="shared" si="4"/>
        <v>36</v>
      </c>
      <c r="L38" s="38">
        <f t="shared" si="5"/>
        <v>205.02777777777777</v>
      </c>
      <c r="M38" s="36"/>
      <c r="N38" s="6"/>
      <c r="O38" s="6"/>
      <c r="P38" s="6"/>
      <c r="Q38" s="6"/>
      <c r="R38" s="6"/>
    </row>
    <row r="39" spans="1:21">
      <c r="A39" s="3">
        <v>37</v>
      </c>
      <c r="B39" s="3" t="s">
        <v>28</v>
      </c>
      <c r="C39" s="3" t="s">
        <v>16</v>
      </c>
      <c r="D39" s="3">
        <v>1322</v>
      </c>
      <c r="E39" s="3">
        <v>1256</v>
      </c>
      <c r="F39" s="3">
        <v>1255</v>
      </c>
      <c r="G39" s="3">
        <v>1225</v>
      </c>
      <c r="H39" s="3">
        <v>1200</v>
      </c>
      <c r="I39" s="3">
        <v>1121</v>
      </c>
      <c r="J39" s="25">
        <f t="shared" si="3"/>
        <v>7379</v>
      </c>
      <c r="K39" s="25">
        <f t="shared" si="4"/>
        <v>36</v>
      </c>
      <c r="L39" s="38">
        <f t="shared" si="5"/>
        <v>204.97222222222223</v>
      </c>
      <c r="M39" s="36"/>
      <c r="N39" s="6"/>
      <c r="O39" s="6"/>
      <c r="P39" s="6"/>
      <c r="Q39" s="6"/>
      <c r="R39" s="6"/>
      <c r="S39" s="6"/>
      <c r="T39" s="6"/>
      <c r="U39" s="6"/>
    </row>
    <row r="40" spans="1:21">
      <c r="A40" s="27">
        <v>38</v>
      </c>
      <c r="B40" s="3" t="s">
        <v>31</v>
      </c>
      <c r="C40" s="3" t="s">
        <v>19</v>
      </c>
      <c r="D40" s="3">
        <v>1360</v>
      </c>
      <c r="E40" s="3">
        <v>1248</v>
      </c>
      <c r="F40" s="3">
        <v>1215</v>
      </c>
      <c r="G40" s="3">
        <v>1211</v>
      </c>
      <c r="H40" s="3">
        <v>1172</v>
      </c>
      <c r="I40" s="3">
        <v>1168</v>
      </c>
      <c r="J40" s="3">
        <f t="shared" si="3"/>
        <v>7374</v>
      </c>
      <c r="K40" s="3">
        <f t="shared" si="4"/>
        <v>36</v>
      </c>
      <c r="L40" s="39">
        <f t="shared" si="5"/>
        <v>204.83333333333334</v>
      </c>
      <c r="M40" s="36"/>
      <c r="N40" s="6"/>
      <c r="O40" s="6"/>
      <c r="P40" s="6"/>
      <c r="Q40" s="6"/>
      <c r="R40" s="6"/>
      <c r="S40" s="6"/>
      <c r="T40" s="6"/>
      <c r="U40" s="6"/>
    </row>
    <row r="41" spans="1:21">
      <c r="A41" s="3">
        <v>39</v>
      </c>
      <c r="B41" s="3" t="s">
        <v>128</v>
      </c>
      <c r="C41" s="3" t="s">
        <v>64</v>
      </c>
      <c r="D41" s="3">
        <v>1331</v>
      </c>
      <c r="E41" s="3">
        <v>1235</v>
      </c>
      <c r="F41" s="3">
        <v>1223</v>
      </c>
      <c r="G41" s="3">
        <v>1210</v>
      </c>
      <c r="H41" s="3">
        <v>1195</v>
      </c>
      <c r="I41" s="3">
        <v>1163</v>
      </c>
      <c r="J41" s="25">
        <f t="shared" si="3"/>
        <v>7357</v>
      </c>
      <c r="K41" s="25">
        <f t="shared" si="4"/>
        <v>36</v>
      </c>
      <c r="L41" s="38">
        <f t="shared" si="5"/>
        <v>204.36111111111111</v>
      </c>
      <c r="M41" s="36"/>
      <c r="N41" s="6"/>
      <c r="O41" s="6"/>
      <c r="P41" s="6"/>
      <c r="Q41" s="6"/>
      <c r="R41" s="6"/>
      <c r="S41" s="6"/>
      <c r="T41" s="49"/>
      <c r="U41" s="6"/>
    </row>
    <row r="42" spans="1:21">
      <c r="A42" s="27">
        <v>40</v>
      </c>
      <c r="B42" s="27" t="s">
        <v>174</v>
      </c>
      <c r="C42" s="27" t="s">
        <v>64</v>
      </c>
      <c r="D42" s="3">
        <v>1318</v>
      </c>
      <c r="E42" s="3">
        <v>1277</v>
      </c>
      <c r="F42" s="3">
        <v>1232</v>
      </c>
      <c r="G42" s="3">
        <v>1218</v>
      </c>
      <c r="H42" s="3">
        <v>1151</v>
      </c>
      <c r="I42" s="3">
        <v>1136</v>
      </c>
      <c r="J42" s="25">
        <f t="shared" si="3"/>
        <v>7332</v>
      </c>
      <c r="K42" s="25">
        <f t="shared" si="4"/>
        <v>36</v>
      </c>
      <c r="L42" s="38">
        <f t="shared" si="5"/>
        <v>203.66666666666666</v>
      </c>
      <c r="M42" s="36"/>
      <c r="N42" s="6"/>
      <c r="O42" s="6"/>
      <c r="P42" s="6"/>
      <c r="Q42" s="6"/>
      <c r="R42" s="6"/>
      <c r="S42" s="6"/>
      <c r="T42" s="49"/>
      <c r="U42" s="6"/>
    </row>
    <row r="43" spans="1:21">
      <c r="A43" s="3">
        <v>41</v>
      </c>
      <c r="B43" s="3" t="s">
        <v>44</v>
      </c>
      <c r="C43" s="3" t="s">
        <v>34</v>
      </c>
      <c r="D43" s="3">
        <v>1230</v>
      </c>
      <c r="E43" s="3">
        <v>1229</v>
      </c>
      <c r="F43" s="3">
        <v>1227</v>
      </c>
      <c r="G43" s="3">
        <v>1201</v>
      </c>
      <c r="H43" s="3">
        <v>1185</v>
      </c>
      <c r="I43" s="3">
        <v>1180</v>
      </c>
      <c r="J43" s="25">
        <f t="shared" si="3"/>
        <v>7252</v>
      </c>
      <c r="K43" s="25">
        <f t="shared" si="4"/>
        <v>36</v>
      </c>
      <c r="L43" s="38">
        <f t="shared" si="5"/>
        <v>201.44444444444446</v>
      </c>
      <c r="M43" s="36"/>
      <c r="N43" s="6"/>
      <c r="O43" s="6"/>
      <c r="P43" s="6"/>
      <c r="Q43" s="6"/>
      <c r="R43" s="6"/>
      <c r="S43" s="6"/>
      <c r="T43" s="49"/>
      <c r="U43" s="6"/>
    </row>
    <row r="44" spans="1:21">
      <c r="A44" s="27">
        <v>42</v>
      </c>
      <c r="B44" s="3" t="s">
        <v>40</v>
      </c>
      <c r="C44" s="3" t="s">
        <v>52</v>
      </c>
      <c r="D44" s="3">
        <v>1256</v>
      </c>
      <c r="E44" s="3">
        <v>1231</v>
      </c>
      <c r="F44" s="3">
        <v>1225</v>
      </c>
      <c r="G44" s="3">
        <v>1185</v>
      </c>
      <c r="H44" s="3">
        <v>1184</v>
      </c>
      <c r="I44" s="3">
        <v>1170</v>
      </c>
      <c r="J44" s="25">
        <f t="shared" si="3"/>
        <v>7251</v>
      </c>
      <c r="K44" s="25">
        <f t="shared" si="4"/>
        <v>36</v>
      </c>
      <c r="L44" s="38">
        <f t="shared" si="5"/>
        <v>201.41666666666666</v>
      </c>
      <c r="M44" s="36"/>
      <c r="N44" s="6"/>
      <c r="O44" s="6"/>
      <c r="P44" s="6"/>
      <c r="Q44" s="6"/>
      <c r="R44" s="6"/>
      <c r="S44" s="6"/>
      <c r="T44" s="49"/>
      <c r="U44" s="6"/>
    </row>
    <row r="45" spans="1:21">
      <c r="A45" s="3">
        <v>43</v>
      </c>
      <c r="B45" s="3" t="s">
        <v>227</v>
      </c>
      <c r="C45" s="3" t="s">
        <v>64</v>
      </c>
      <c r="D45" s="3">
        <v>1287</v>
      </c>
      <c r="E45" s="3">
        <v>1249</v>
      </c>
      <c r="F45" s="3">
        <v>1219</v>
      </c>
      <c r="G45" s="3">
        <v>1160</v>
      </c>
      <c r="H45" s="3">
        <v>1158</v>
      </c>
      <c r="I45" s="3">
        <v>1133</v>
      </c>
      <c r="J45" s="25">
        <f t="shared" si="3"/>
        <v>7206</v>
      </c>
      <c r="K45" s="25">
        <f t="shared" si="4"/>
        <v>36</v>
      </c>
      <c r="L45" s="38">
        <f t="shared" si="5"/>
        <v>200.16666666666666</v>
      </c>
      <c r="M45" s="36"/>
      <c r="N45" s="6"/>
      <c r="O45" s="6"/>
      <c r="P45" s="6"/>
      <c r="Q45" s="6"/>
      <c r="R45" s="6"/>
      <c r="S45" s="6"/>
      <c r="T45" s="49"/>
      <c r="U45" s="6"/>
    </row>
    <row r="46" spans="1:21">
      <c r="A46" s="27">
        <v>44</v>
      </c>
      <c r="B46" s="3" t="s">
        <v>135</v>
      </c>
      <c r="C46" s="3" t="s">
        <v>52</v>
      </c>
      <c r="D46" s="3">
        <v>1287</v>
      </c>
      <c r="E46" s="3">
        <v>1270</v>
      </c>
      <c r="F46" s="3">
        <v>1213</v>
      </c>
      <c r="G46" s="3">
        <v>1176</v>
      </c>
      <c r="H46" s="25">
        <v>1147</v>
      </c>
      <c r="I46" s="25">
        <v>1111</v>
      </c>
      <c r="J46" s="25">
        <f t="shared" si="3"/>
        <v>7204</v>
      </c>
      <c r="K46" s="25">
        <f t="shared" si="4"/>
        <v>36</v>
      </c>
      <c r="L46" s="38">
        <f t="shared" si="5"/>
        <v>200.11111111111111</v>
      </c>
      <c r="M46" s="36"/>
      <c r="N46" s="6"/>
      <c r="O46" s="6"/>
      <c r="P46" s="6"/>
      <c r="Q46" s="6"/>
      <c r="R46" s="6"/>
      <c r="S46" s="6"/>
      <c r="T46" s="49"/>
      <c r="U46" s="6"/>
    </row>
    <row r="47" spans="1:21">
      <c r="A47" s="3">
        <v>45</v>
      </c>
      <c r="B47" s="3" t="s">
        <v>286</v>
      </c>
      <c r="C47" s="3" t="s">
        <v>63</v>
      </c>
      <c r="D47" s="3">
        <v>1244</v>
      </c>
      <c r="E47" s="3">
        <v>1242</v>
      </c>
      <c r="F47" s="3">
        <v>1209</v>
      </c>
      <c r="G47" s="3">
        <v>1181</v>
      </c>
      <c r="H47" s="3">
        <v>1176</v>
      </c>
      <c r="I47" s="3">
        <v>1149</v>
      </c>
      <c r="J47" s="25">
        <f t="shared" si="3"/>
        <v>7201</v>
      </c>
      <c r="K47" s="25">
        <f t="shared" si="4"/>
        <v>36</v>
      </c>
      <c r="L47" s="38">
        <f t="shared" si="5"/>
        <v>200.02777777777777</v>
      </c>
      <c r="M47" s="36"/>
      <c r="N47" s="6"/>
      <c r="O47" s="6"/>
      <c r="P47" s="6"/>
      <c r="Q47" s="6"/>
      <c r="R47" s="6"/>
      <c r="S47" s="6"/>
      <c r="T47" s="49"/>
      <c r="U47" s="6"/>
    </row>
    <row r="48" spans="1:21">
      <c r="A48" s="27">
        <v>46</v>
      </c>
      <c r="B48" s="3" t="s">
        <v>42</v>
      </c>
      <c r="C48" s="3" t="s">
        <v>63</v>
      </c>
      <c r="D48" s="3">
        <v>1299</v>
      </c>
      <c r="E48" s="3">
        <v>1282</v>
      </c>
      <c r="F48" s="3">
        <v>1212</v>
      </c>
      <c r="G48" s="3">
        <v>1194</v>
      </c>
      <c r="H48" s="3">
        <v>1128</v>
      </c>
      <c r="I48" s="3">
        <v>1073</v>
      </c>
      <c r="J48" s="25">
        <f t="shared" si="3"/>
        <v>7188</v>
      </c>
      <c r="K48" s="25">
        <f t="shared" si="4"/>
        <v>36</v>
      </c>
      <c r="L48" s="38">
        <f t="shared" si="5"/>
        <v>199.66666666666666</v>
      </c>
      <c r="M48" s="36"/>
      <c r="N48" s="6"/>
      <c r="O48" s="6"/>
      <c r="P48" s="6"/>
      <c r="Q48" s="6"/>
      <c r="R48" s="6"/>
      <c r="S48" s="6"/>
      <c r="T48" s="49"/>
      <c r="U48" s="6"/>
    </row>
    <row r="49" spans="1:21">
      <c r="A49" s="3">
        <v>47</v>
      </c>
      <c r="B49" s="3" t="s">
        <v>129</v>
      </c>
      <c r="C49" s="3" t="s">
        <v>64</v>
      </c>
      <c r="D49" s="3">
        <v>1223</v>
      </c>
      <c r="E49" s="3">
        <v>1220</v>
      </c>
      <c r="F49" s="3">
        <v>1199</v>
      </c>
      <c r="G49" s="3">
        <v>1195</v>
      </c>
      <c r="H49" s="3">
        <v>1176</v>
      </c>
      <c r="I49" s="3">
        <v>1163</v>
      </c>
      <c r="J49" s="25">
        <f t="shared" si="3"/>
        <v>7176</v>
      </c>
      <c r="K49" s="25">
        <f t="shared" si="4"/>
        <v>36</v>
      </c>
      <c r="L49" s="38">
        <f t="shared" si="5"/>
        <v>199.33333333333334</v>
      </c>
      <c r="M49" s="36"/>
      <c r="N49" s="6"/>
      <c r="O49" s="6"/>
      <c r="P49" s="6"/>
      <c r="Q49" s="6"/>
      <c r="R49" s="6"/>
      <c r="S49" s="6"/>
      <c r="T49" s="6"/>
      <c r="U49" s="6"/>
    </row>
    <row r="50" spans="1:21">
      <c r="A50" s="27">
        <v>48</v>
      </c>
      <c r="B50" s="3" t="s">
        <v>138</v>
      </c>
      <c r="C50" s="3" t="s">
        <v>52</v>
      </c>
      <c r="D50" s="3">
        <v>1246</v>
      </c>
      <c r="E50" s="3">
        <v>1232</v>
      </c>
      <c r="F50" s="3">
        <v>1221</v>
      </c>
      <c r="G50" s="3">
        <v>1214</v>
      </c>
      <c r="H50" s="3">
        <v>1152</v>
      </c>
      <c r="I50" s="3">
        <v>1110</v>
      </c>
      <c r="J50" s="25">
        <f t="shared" si="3"/>
        <v>7175</v>
      </c>
      <c r="K50" s="25">
        <f t="shared" si="4"/>
        <v>36</v>
      </c>
      <c r="L50" s="38">
        <f t="shared" si="5"/>
        <v>199.30555555555554</v>
      </c>
      <c r="M50" s="36"/>
      <c r="N50" s="6"/>
      <c r="O50" s="6"/>
      <c r="P50" s="6"/>
      <c r="Q50" s="6"/>
      <c r="R50" s="6"/>
      <c r="S50" s="6"/>
      <c r="T50" s="49"/>
      <c r="U50" s="6"/>
    </row>
    <row r="51" spans="1:21">
      <c r="A51" s="3">
        <v>49</v>
      </c>
      <c r="B51" s="3" t="s">
        <v>25</v>
      </c>
      <c r="C51" s="3" t="s">
        <v>19</v>
      </c>
      <c r="D51" s="3">
        <v>1304</v>
      </c>
      <c r="E51" s="3">
        <v>1237</v>
      </c>
      <c r="F51" s="3">
        <v>1183</v>
      </c>
      <c r="G51" s="3">
        <v>1176</v>
      </c>
      <c r="H51" s="3">
        <v>1137</v>
      </c>
      <c r="I51" s="3">
        <v>1133</v>
      </c>
      <c r="J51" s="3">
        <f t="shared" si="3"/>
        <v>7170</v>
      </c>
      <c r="K51" s="3">
        <f t="shared" si="4"/>
        <v>36</v>
      </c>
      <c r="L51" s="39">
        <f t="shared" si="5"/>
        <v>199.16666666666666</v>
      </c>
      <c r="M51" s="36"/>
      <c r="N51" s="6"/>
      <c r="O51" s="6"/>
      <c r="P51" s="6"/>
      <c r="Q51" s="6"/>
      <c r="R51" s="6"/>
      <c r="S51" s="6"/>
      <c r="T51" s="49"/>
      <c r="U51" s="6"/>
    </row>
    <row r="52" spans="1:21">
      <c r="A52" s="27">
        <v>50</v>
      </c>
      <c r="B52" s="3" t="s">
        <v>218</v>
      </c>
      <c r="C52" s="3" t="s">
        <v>34</v>
      </c>
      <c r="D52" s="3">
        <v>1325</v>
      </c>
      <c r="E52" s="3">
        <v>1252</v>
      </c>
      <c r="F52" s="19">
        <v>1165</v>
      </c>
      <c r="G52" s="3">
        <v>1160</v>
      </c>
      <c r="H52" s="3">
        <v>1130</v>
      </c>
      <c r="I52" s="3">
        <v>1127</v>
      </c>
      <c r="J52" s="25">
        <f t="shared" si="3"/>
        <v>7159</v>
      </c>
      <c r="K52" s="25">
        <f t="shared" si="4"/>
        <v>36</v>
      </c>
      <c r="L52" s="38">
        <f t="shared" si="5"/>
        <v>198.86111111111111</v>
      </c>
      <c r="M52" s="36"/>
      <c r="N52" s="6"/>
      <c r="O52" s="6"/>
      <c r="P52" s="6"/>
      <c r="Q52" s="6"/>
      <c r="R52" s="6"/>
      <c r="S52" s="6"/>
      <c r="T52" s="49"/>
      <c r="U52" s="6"/>
    </row>
    <row r="53" spans="1:21">
      <c r="A53" s="3">
        <v>51</v>
      </c>
      <c r="B53" s="3" t="s">
        <v>51</v>
      </c>
      <c r="C53" s="3" t="s">
        <v>19</v>
      </c>
      <c r="D53" s="3">
        <v>1216</v>
      </c>
      <c r="E53" s="3">
        <v>1186</v>
      </c>
      <c r="F53" s="3">
        <v>1179</v>
      </c>
      <c r="G53" s="3">
        <v>1167</v>
      </c>
      <c r="H53" s="3">
        <v>1169</v>
      </c>
      <c r="I53" s="3">
        <v>1167</v>
      </c>
      <c r="J53" s="25">
        <f t="shared" si="3"/>
        <v>7084</v>
      </c>
      <c r="K53" s="25">
        <f t="shared" si="4"/>
        <v>36</v>
      </c>
      <c r="L53" s="38">
        <f t="shared" si="5"/>
        <v>196.77777777777777</v>
      </c>
      <c r="M53" s="36"/>
      <c r="N53" s="6"/>
      <c r="O53" s="6"/>
      <c r="P53" s="6"/>
      <c r="Q53" s="6"/>
      <c r="R53" s="6"/>
      <c r="S53" s="6"/>
      <c r="T53" s="49"/>
      <c r="U53" s="6"/>
    </row>
    <row r="54" spans="1:21">
      <c r="A54" s="27">
        <v>52</v>
      </c>
      <c r="B54" s="3" t="s">
        <v>38</v>
      </c>
      <c r="C54" s="3" t="s">
        <v>63</v>
      </c>
      <c r="D54" s="3">
        <v>1280</v>
      </c>
      <c r="E54" s="3">
        <v>1204</v>
      </c>
      <c r="F54" s="3">
        <v>1183</v>
      </c>
      <c r="G54" s="3">
        <v>1146</v>
      </c>
      <c r="H54" s="3">
        <v>1134</v>
      </c>
      <c r="I54" s="3">
        <v>1132</v>
      </c>
      <c r="J54" s="25">
        <f t="shared" si="3"/>
        <v>7079</v>
      </c>
      <c r="K54" s="25">
        <f t="shared" si="4"/>
        <v>36</v>
      </c>
      <c r="L54" s="38">
        <f t="shared" si="5"/>
        <v>196.63888888888889</v>
      </c>
      <c r="M54" s="36"/>
      <c r="N54" s="6"/>
      <c r="O54" s="6"/>
      <c r="P54" s="6"/>
      <c r="Q54" s="6"/>
      <c r="R54" s="6"/>
      <c r="S54" s="6"/>
      <c r="T54" s="49"/>
      <c r="U54" s="6"/>
    </row>
    <row r="55" spans="1:21">
      <c r="A55" s="3">
        <v>53</v>
      </c>
      <c r="B55" s="3" t="s">
        <v>271</v>
      </c>
      <c r="C55" s="3" t="s">
        <v>19</v>
      </c>
      <c r="D55" s="3">
        <v>1281</v>
      </c>
      <c r="E55" s="3">
        <v>1212</v>
      </c>
      <c r="F55" s="3">
        <v>1182</v>
      </c>
      <c r="G55" s="3">
        <v>1178</v>
      </c>
      <c r="H55" s="3">
        <v>1134</v>
      </c>
      <c r="I55" s="3">
        <v>1090</v>
      </c>
      <c r="J55" s="25">
        <f t="shared" si="3"/>
        <v>7077</v>
      </c>
      <c r="K55" s="25">
        <f t="shared" si="4"/>
        <v>36</v>
      </c>
      <c r="L55" s="38">
        <f t="shared" si="5"/>
        <v>196.58333333333334</v>
      </c>
      <c r="M55" s="36"/>
      <c r="N55" s="6"/>
      <c r="O55" s="6"/>
      <c r="P55" s="6"/>
      <c r="Q55" s="6"/>
      <c r="R55" s="6"/>
      <c r="S55" s="6"/>
      <c r="T55" s="6"/>
      <c r="U55" s="6"/>
    </row>
    <row r="56" spans="1:21">
      <c r="A56" s="27">
        <v>54</v>
      </c>
      <c r="B56" s="3" t="s">
        <v>148</v>
      </c>
      <c r="C56" s="3" t="s">
        <v>33</v>
      </c>
      <c r="D56" s="3">
        <v>1267</v>
      </c>
      <c r="E56" s="3">
        <v>1241</v>
      </c>
      <c r="F56" s="3">
        <v>1173</v>
      </c>
      <c r="G56" s="3">
        <v>1128</v>
      </c>
      <c r="H56" s="25">
        <v>1125</v>
      </c>
      <c r="I56" s="25">
        <v>1081</v>
      </c>
      <c r="J56" s="25">
        <f t="shared" si="3"/>
        <v>7015</v>
      </c>
      <c r="K56" s="25">
        <f t="shared" si="4"/>
        <v>36</v>
      </c>
      <c r="L56" s="38">
        <f t="shared" si="5"/>
        <v>194.86111111111111</v>
      </c>
      <c r="M56" s="36"/>
      <c r="N56" s="6"/>
      <c r="O56" s="6"/>
      <c r="P56" s="6"/>
      <c r="Q56" s="6"/>
      <c r="R56" s="6"/>
      <c r="S56" s="6"/>
      <c r="T56" s="6"/>
      <c r="U56" s="6"/>
    </row>
    <row r="57" spans="1:21">
      <c r="A57" s="3">
        <v>55</v>
      </c>
      <c r="B57" s="3" t="s">
        <v>57</v>
      </c>
      <c r="C57" s="3" t="s">
        <v>64</v>
      </c>
      <c r="D57" s="3">
        <v>1271</v>
      </c>
      <c r="E57" s="3">
        <v>1269</v>
      </c>
      <c r="F57" s="3">
        <v>1180</v>
      </c>
      <c r="G57" s="3">
        <v>1123</v>
      </c>
      <c r="H57" s="3">
        <v>1098</v>
      </c>
      <c r="I57" s="3">
        <v>1069</v>
      </c>
      <c r="J57" s="25">
        <f t="shared" si="3"/>
        <v>7010</v>
      </c>
      <c r="K57" s="25">
        <f t="shared" si="4"/>
        <v>36</v>
      </c>
      <c r="L57" s="38">
        <f t="shared" si="5"/>
        <v>194.72222222222223</v>
      </c>
      <c r="M57" s="36"/>
      <c r="N57" s="6"/>
      <c r="O57" s="6"/>
      <c r="P57" s="6"/>
      <c r="Q57" s="6"/>
      <c r="R57" s="6"/>
      <c r="S57" s="6"/>
      <c r="T57" s="49"/>
      <c r="U57" s="6"/>
    </row>
    <row r="58" spans="1:21">
      <c r="A58" s="27">
        <v>56</v>
      </c>
      <c r="B58" s="3" t="s">
        <v>35</v>
      </c>
      <c r="C58" s="3" t="s">
        <v>34</v>
      </c>
      <c r="D58" s="3">
        <v>1215</v>
      </c>
      <c r="E58" s="3">
        <v>1195</v>
      </c>
      <c r="F58" s="3">
        <v>1190</v>
      </c>
      <c r="G58" s="3">
        <v>1175</v>
      </c>
      <c r="H58" s="3">
        <v>1116</v>
      </c>
      <c r="I58" s="3">
        <v>1114</v>
      </c>
      <c r="J58" s="25">
        <f t="shared" si="3"/>
        <v>7005</v>
      </c>
      <c r="K58" s="25">
        <f t="shared" si="4"/>
        <v>36</v>
      </c>
      <c r="L58" s="38">
        <f t="shared" si="5"/>
        <v>194.58333333333334</v>
      </c>
      <c r="M58" s="36"/>
      <c r="N58" s="6"/>
      <c r="O58" s="6"/>
      <c r="P58" s="6"/>
      <c r="Q58" s="6"/>
      <c r="R58" s="6"/>
      <c r="S58" s="6"/>
      <c r="T58" s="49"/>
      <c r="U58" s="6"/>
    </row>
    <row r="59" spans="1:21">
      <c r="A59" s="3">
        <v>57</v>
      </c>
      <c r="B59" s="3" t="s">
        <v>176</v>
      </c>
      <c r="C59" s="3" t="s">
        <v>63</v>
      </c>
      <c r="D59" s="3">
        <v>1206</v>
      </c>
      <c r="E59" s="3">
        <v>1182</v>
      </c>
      <c r="F59" s="3">
        <v>1166</v>
      </c>
      <c r="G59" s="3">
        <v>1160</v>
      </c>
      <c r="H59" s="3">
        <v>1148</v>
      </c>
      <c r="I59" s="3">
        <v>1122</v>
      </c>
      <c r="J59" s="25">
        <f t="shared" si="3"/>
        <v>6984</v>
      </c>
      <c r="K59" s="25">
        <f t="shared" si="4"/>
        <v>36</v>
      </c>
      <c r="L59" s="38">
        <f t="shared" si="5"/>
        <v>194</v>
      </c>
      <c r="M59" s="36"/>
      <c r="N59" s="6"/>
      <c r="O59" s="6"/>
      <c r="P59" s="6"/>
      <c r="Q59" s="6"/>
      <c r="R59" s="6"/>
      <c r="S59" s="6"/>
      <c r="T59" s="6"/>
      <c r="U59" s="6"/>
    </row>
    <row r="60" spans="1:21">
      <c r="A60" s="27">
        <v>58</v>
      </c>
      <c r="B60" s="3" t="s">
        <v>137</v>
      </c>
      <c r="C60" s="3" t="s">
        <v>52</v>
      </c>
      <c r="D60" s="3">
        <v>1237</v>
      </c>
      <c r="E60" s="3">
        <v>1237</v>
      </c>
      <c r="F60" s="3">
        <v>1150</v>
      </c>
      <c r="G60" s="3">
        <v>1142</v>
      </c>
      <c r="H60" s="3">
        <v>1115</v>
      </c>
      <c r="I60" s="3">
        <v>1089</v>
      </c>
      <c r="J60" s="25">
        <f t="shared" si="3"/>
        <v>6970</v>
      </c>
      <c r="K60" s="25">
        <f t="shared" si="4"/>
        <v>36</v>
      </c>
      <c r="L60" s="38">
        <f t="shared" si="5"/>
        <v>193.61111111111111</v>
      </c>
      <c r="M60" s="36"/>
      <c r="N60" s="6"/>
      <c r="O60" s="6"/>
      <c r="P60" s="6"/>
      <c r="Q60" s="6"/>
      <c r="R60" s="6"/>
      <c r="S60" s="6"/>
      <c r="T60" s="6"/>
      <c r="U60" s="6"/>
    </row>
    <row r="61" spans="1:21">
      <c r="A61" s="3">
        <v>59</v>
      </c>
      <c r="B61" s="3" t="s">
        <v>288</v>
      </c>
      <c r="C61" s="3" t="s">
        <v>52</v>
      </c>
      <c r="D61" s="3">
        <v>1370</v>
      </c>
      <c r="E61" s="3">
        <v>1243</v>
      </c>
      <c r="F61" s="3">
        <v>1194</v>
      </c>
      <c r="G61" s="3">
        <v>1123</v>
      </c>
      <c r="H61" s="3">
        <v>1023</v>
      </c>
      <c r="I61" s="3">
        <v>1013</v>
      </c>
      <c r="J61" s="25">
        <f t="shared" si="3"/>
        <v>6966</v>
      </c>
      <c r="K61" s="25">
        <f t="shared" si="4"/>
        <v>36</v>
      </c>
      <c r="L61" s="38">
        <f t="shared" si="5"/>
        <v>193.5</v>
      </c>
      <c r="M61" s="36"/>
      <c r="N61" s="6"/>
      <c r="O61" s="6"/>
      <c r="P61" s="6"/>
      <c r="Q61" s="6"/>
      <c r="R61" s="6"/>
      <c r="S61" s="6"/>
      <c r="T61" s="49"/>
      <c r="U61" s="6"/>
    </row>
    <row r="62" spans="1:21">
      <c r="A62" s="27">
        <v>60</v>
      </c>
      <c r="B62" s="3" t="s">
        <v>61</v>
      </c>
      <c r="C62" s="3" t="s">
        <v>33</v>
      </c>
      <c r="D62" s="3">
        <v>1206</v>
      </c>
      <c r="E62" s="3">
        <v>1197</v>
      </c>
      <c r="F62" s="3">
        <v>1151</v>
      </c>
      <c r="G62" s="3">
        <v>1141</v>
      </c>
      <c r="H62" s="25">
        <v>1129</v>
      </c>
      <c r="I62" s="25">
        <v>1097</v>
      </c>
      <c r="J62" s="25">
        <f t="shared" si="3"/>
        <v>6921</v>
      </c>
      <c r="K62" s="25">
        <f t="shared" si="4"/>
        <v>36</v>
      </c>
      <c r="L62" s="38">
        <f t="shared" si="5"/>
        <v>192.25</v>
      </c>
      <c r="M62" s="36"/>
      <c r="N62" s="6"/>
      <c r="O62" s="6"/>
      <c r="P62" s="6"/>
      <c r="Q62" s="6"/>
      <c r="R62" s="6"/>
      <c r="S62" s="6"/>
      <c r="T62" s="49"/>
      <c r="U62" s="6"/>
    </row>
    <row r="63" spans="1:21">
      <c r="A63" s="3">
        <v>61</v>
      </c>
      <c r="B63" s="3" t="s">
        <v>45</v>
      </c>
      <c r="C63" s="3" t="s">
        <v>64</v>
      </c>
      <c r="D63" s="3">
        <v>1170</v>
      </c>
      <c r="E63" s="3">
        <v>1164</v>
      </c>
      <c r="F63" s="3">
        <v>1162</v>
      </c>
      <c r="G63" s="3">
        <v>1153</v>
      </c>
      <c r="H63" s="3">
        <v>1145</v>
      </c>
      <c r="I63" s="3">
        <v>1121</v>
      </c>
      <c r="J63" s="25">
        <f t="shared" si="3"/>
        <v>6915</v>
      </c>
      <c r="K63" s="25">
        <f t="shared" si="4"/>
        <v>36</v>
      </c>
      <c r="L63" s="38">
        <f t="shared" si="5"/>
        <v>192.08333333333334</v>
      </c>
      <c r="M63" s="36"/>
      <c r="N63" s="6"/>
      <c r="O63" s="6"/>
      <c r="P63" s="6"/>
      <c r="Q63" s="6"/>
      <c r="R63" s="6"/>
      <c r="S63" s="6"/>
      <c r="T63" s="49"/>
      <c r="U63" s="6"/>
    </row>
    <row r="64" spans="1:21">
      <c r="A64" s="27">
        <v>62</v>
      </c>
      <c r="B64" s="3" t="s">
        <v>29</v>
      </c>
      <c r="C64" s="3" t="s">
        <v>24</v>
      </c>
      <c r="D64" s="3">
        <v>1213</v>
      </c>
      <c r="E64" s="3">
        <v>1200</v>
      </c>
      <c r="F64" s="3">
        <v>1191</v>
      </c>
      <c r="G64" s="3">
        <v>1136</v>
      </c>
      <c r="H64" s="4">
        <v>1133</v>
      </c>
      <c r="I64" s="4">
        <v>1040</v>
      </c>
      <c r="J64" s="3">
        <f t="shared" si="3"/>
        <v>6913</v>
      </c>
      <c r="K64" s="3">
        <f t="shared" si="4"/>
        <v>36</v>
      </c>
      <c r="L64" s="39">
        <f t="shared" si="5"/>
        <v>192.02777777777777</v>
      </c>
      <c r="M64" s="36"/>
      <c r="N64" s="6"/>
      <c r="O64" s="6"/>
      <c r="P64" s="6"/>
      <c r="Q64" s="6"/>
      <c r="R64" s="17"/>
      <c r="S64" s="17"/>
      <c r="T64" s="6"/>
      <c r="U64" s="6"/>
    </row>
    <row r="65" spans="1:21">
      <c r="A65" s="3">
        <v>63</v>
      </c>
      <c r="B65" s="3" t="s">
        <v>242</v>
      </c>
      <c r="C65" s="3" t="s">
        <v>63</v>
      </c>
      <c r="D65" s="3">
        <v>1205</v>
      </c>
      <c r="E65" s="3">
        <v>1198</v>
      </c>
      <c r="F65" s="3">
        <v>1129</v>
      </c>
      <c r="G65" s="3">
        <v>1117</v>
      </c>
      <c r="H65" s="3">
        <v>1114</v>
      </c>
      <c r="I65" s="3">
        <v>1113</v>
      </c>
      <c r="J65" s="25">
        <f t="shared" si="3"/>
        <v>6876</v>
      </c>
      <c r="K65" s="25">
        <f t="shared" si="4"/>
        <v>36</v>
      </c>
      <c r="L65" s="38">
        <f t="shared" si="5"/>
        <v>191</v>
      </c>
      <c r="M65" s="36"/>
      <c r="N65" s="6"/>
      <c r="O65" s="6"/>
      <c r="P65" s="6"/>
      <c r="Q65" s="6"/>
      <c r="R65" s="17"/>
      <c r="S65" s="17"/>
      <c r="T65" s="6"/>
      <c r="U65" s="6"/>
    </row>
    <row r="66" spans="1:21">
      <c r="A66" s="27">
        <v>64</v>
      </c>
      <c r="B66" s="3" t="s">
        <v>243</v>
      </c>
      <c r="C66" s="3" t="s">
        <v>63</v>
      </c>
      <c r="D66" s="3">
        <v>1198</v>
      </c>
      <c r="E66" s="3">
        <v>1179</v>
      </c>
      <c r="F66" s="3">
        <v>1138</v>
      </c>
      <c r="G66" s="3">
        <v>1130</v>
      </c>
      <c r="H66" s="3">
        <v>1126</v>
      </c>
      <c r="I66" s="3">
        <v>1077</v>
      </c>
      <c r="J66" s="25">
        <f t="shared" si="3"/>
        <v>6848</v>
      </c>
      <c r="K66" s="25">
        <f t="shared" si="4"/>
        <v>36</v>
      </c>
      <c r="L66" s="38">
        <f t="shared" si="5"/>
        <v>190.22222222222223</v>
      </c>
      <c r="M66" s="36"/>
      <c r="N66" s="6"/>
      <c r="O66" s="6"/>
      <c r="P66" s="6"/>
      <c r="Q66" s="6"/>
      <c r="R66" s="6"/>
      <c r="S66" s="6"/>
      <c r="T66" s="49"/>
      <c r="U66" s="6"/>
    </row>
    <row r="67" spans="1:21">
      <c r="A67" s="3">
        <v>65</v>
      </c>
      <c r="B67" s="3" t="s">
        <v>213</v>
      </c>
      <c r="C67" s="3" t="s">
        <v>19</v>
      </c>
      <c r="D67" s="3">
        <v>1207</v>
      </c>
      <c r="E67" s="3">
        <v>1187</v>
      </c>
      <c r="F67" s="3">
        <v>1153</v>
      </c>
      <c r="G67" s="3">
        <v>1147</v>
      </c>
      <c r="H67" s="3">
        <v>1073</v>
      </c>
      <c r="I67" s="3">
        <v>1004</v>
      </c>
      <c r="J67" s="25">
        <f t="shared" ref="J67:J90" si="6">SUM(D67:I67)</f>
        <v>6771</v>
      </c>
      <c r="K67" s="25">
        <f t="shared" ref="K67:K90" si="7">COUNT(D67:I67)*6</f>
        <v>36</v>
      </c>
      <c r="L67" s="38">
        <f t="shared" ref="L67:L90" si="8">J67/K67</f>
        <v>188.08333333333334</v>
      </c>
      <c r="M67" s="36"/>
      <c r="N67" s="6"/>
      <c r="O67" s="6"/>
      <c r="P67" s="6"/>
      <c r="Q67" s="6"/>
      <c r="R67" s="6"/>
      <c r="S67" s="6"/>
      <c r="T67" s="49"/>
      <c r="U67" s="6"/>
    </row>
    <row r="68" spans="1:21">
      <c r="A68" s="27">
        <v>66</v>
      </c>
      <c r="B68" s="3" t="s">
        <v>81</v>
      </c>
      <c r="C68" s="3" t="s">
        <v>63</v>
      </c>
      <c r="D68" s="3">
        <v>1173</v>
      </c>
      <c r="E68" s="3">
        <v>1163</v>
      </c>
      <c r="F68" s="3">
        <v>1132</v>
      </c>
      <c r="G68" s="3">
        <v>1120</v>
      </c>
      <c r="H68" s="3">
        <v>1097</v>
      </c>
      <c r="I68" s="3">
        <v>1078</v>
      </c>
      <c r="J68" s="25">
        <f t="shared" si="6"/>
        <v>6763</v>
      </c>
      <c r="K68" s="25">
        <f t="shared" si="7"/>
        <v>36</v>
      </c>
      <c r="L68" s="38">
        <f t="shared" si="8"/>
        <v>187.86111111111111</v>
      </c>
      <c r="M68" s="36"/>
      <c r="N68" s="6"/>
      <c r="O68" s="6"/>
      <c r="P68" s="6"/>
      <c r="Q68" s="6"/>
      <c r="R68" s="6"/>
      <c r="S68" s="6"/>
      <c r="T68" s="49"/>
      <c r="U68" s="6"/>
    </row>
    <row r="69" spans="1:21">
      <c r="A69" s="3">
        <v>67</v>
      </c>
      <c r="B69" s="3" t="s">
        <v>46</v>
      </c>
      <c r="C69" s="3" t="s">
        <v>19</v>
      </c>
      <c r="D69" s="3">
        <v>1162</v>
      </c>
      <c r="E69" s="3">
        <v>1156</v>
      </c>
      <c r="F69" s="3">
        <v>1143</v>
      </c>
      <c r="G69" s="3">
        <v>1119</v>
      </c>
      <c r="H69" s="3">
        <v>1115</v>
      </c>
      <c r="I69" s="3">
        <v>1057</v>
      </c>
      <c r="J69" s="25">
        <f t="shared" si="6"/>
        <v>6752</v>
      </c>
      <c r="K69" s="25">
        <f t="shared" si="7"/>
        <v>36</v>
      </c>
      <c r="L69" s="38">
        <f t="shared" si="8"/>
        <v>187.55555555555554</v>
      </c>
      <c r="M69" s="36"/>
      <c r="N69" s="6"/>
      <c r="O69" s="6"/>
      <c r="P69" s="6"/>
      <c r="Q69" s="6"/>
      <c r="R69" s="6"/>
      <c r="S69" s="6"/>
      <c r="T69" s="49"/>
      <c r="U69" s="6"/>
    </row>
    <row r="70" spans="1:21">
      <c r="A70" s="27">
        <v>68</v>
      </c>
      <c r="B70" s="3" t="s">
        <v>152</v>
      </c>
      <c r="C70" s="3" t="s">
        <v>19</v>
      </c>
      <c r="D70" s="3">
        <v>1197</v>
      </c>
      <c r="E70" s="3">
        <v>1172</v>
      </c>
      <c r="F70" s="3">
        <v>1156</v>
      </c>
      <c r="G70" s="3">
        <v>1130</v>
      </c>
      <c r="H70" s="3">
        <v>1064</v>
      </c>
      <c r="I70" s="3">
        <v>1018</v>
      </c>
      <c r="J70" s="3">
        <f t="shared" si="6"/>
        <v>6737</v>
      </c>
      <c r="K70" s="3">
        <f t="shared" si="7"/>
        <v>36</v>
      </c>
      <c r="L70" s="39">
        <f t="shared" si="8"/>
        <v>187.13888888888889</v>
      </c>
      <c r="M70" s="36"/>
      <c r="N70" s="6"/>
      <c r="O70" s="6"/>
      <c r="P70" s="6"/>
      <c r="Q70" s="6"/>
      <c r="R70" s="6"/>
      <c r="S70" s="6"/>
      <c r="T70" s="49"/>
      <c r="U70" s="6"/>
    </row>
    <row r="71" spans="1:21">
      <c r="A71" s="3">
        <v>69</v>
      </c>
      <c r="B71" s="3" t="s">
        <v>37</v>
      </c>
      <c r="C71" s="3" t="s">
        <v>34</v>
      </c>
      <c r="D71" s="3">
        <v>1237</v>
      </c>
      <c r="E71" s="3">
        <v>1172</v>
      </c>
      <c r="F71" s="3">
        <v>1123</v>
      </c>
      <c r="G71" s="3">
        <v>1065</v>
      </c>
      <c r="H71" s="3">
        <v>1056</v>
      </c>
      <c r="I71" s="3">
        <v>1045</v>
      </c>
      <c r="J71" s="25">
        <f t="shared" si="6"/>
        <v>6698</v>
      </c>
      <c r="K71" s="25">
        <f t="shared" si="7"/>
        <v>36</v>
      </c>
      <c r="L71" s="38">
        <f t="shared" si="8"/>
        <v>186.05555555555554</v>
      </c>
      <c r="M71" s="36"/>
      <c r="N71" s="6"/>
      <c r="O71" s="6"/>
      <c r="P71" s="6"/>
      <c r="Q71" s="6"/>
      <c r="R71" s="6"/>
      <c r="S71" s="6"/>
      <c r="T71" s="6"/>
      <c r="U71" s="6"/>
    </row>
    <row r="72" spans="1:21">
      <c r="A72" s="27">
        <v>70</v>
      </c>
      <c r="B72" s="27" t="s">
        <v>180</v>
      </c>
      <c r="C72" s="27" t="s">
        <v>19</v>
      </c>
      <c r="D72" s="3">
        <v>1138</v>
      </c>
      <c r="E72" s="3">
        <v>1132</v>
      </c>
      <c r="F72" s="3">
        <v>1132</v>
      </c>
      <c r="G72" s="3">
        <v>1107</v>
      </c>
      <c r="H72" s="25">
        <v>1087</v>
      </c>
      <c r="I72" s="25">
        <v>1083</v>
      </c>
      <c r="J72" s="25">
        <f t="shared" si="6"/>
        <v>6679</v>
      </c>
      <c r="K72" s="25">
        <f t="shared" si="7"/>
        <v>36</v>
      </c>
      <c r="L72" s="38">
        <f t="shared" si="8"/>
        <v>185.52777777777777</v>
      </c>
      <c r="M72" s="36"/>
      <c r="N72" s="6"/>
      <c r="O72" s="6"/>
      <c r="P72" s="6"/>
      <c r="Q72" s="6"/>
      <c r="R72" s="6"/>
      <c r="S72" s="6"/>
      <c r="T72" s="49"/>
      <c r="U72" s="6"/>
    </row>
    <row r="73" spans="1:21">
      <c r="A73" s="3">
        <v>71</v>
      </c>
      <c r="B73" s="3" t="s">
        <v>155</v>
      </c>
      <c r="C73" s="3" t="s">
        <v>24</v>
      </c>
      <c r="D73" s="3">
        <v>1265</v>
      </c>
      <c r="E73" s="3">
        <v>1181</v>
      </c>
      <c r="F73" s="3">
        <v>1137</v>
      </c>
      <c r="G73" s="3">
        <v>1063</v>
      </c>
      <c r="H73" s="27">
        <v>999</v>
      </c>
      <c r="I73" s="27">
        <v>990</v>
      </c>
      <c r="J73" s="25">
        <f t="shared" si="6"/>
        <v>6635</v>
      </c>
      <c r="K73" s="25">
        <f t="shared" si="7"/>
        <v>36</v>
      </c>
      <c r="L73" s="38">
        <f t="shared" si="8"/>
        <v>184.30555555555554</v>
      </c>
      <c r="M73" s="36"/>
      <c r="N73" s="6"/>
      <c r="O73" s="6"/>
      <c r="P73" s="6"/>
      <c r="Q73" s="6"/>
      <c r="R73" s="6"/>
      <c r="S73" s="6"/>
      <c r="T73" s="49"/>
      <c r="U73" s="6"/>
    </row>
    <row r="74" spans="1:21">
      <c r="A74" s="27">
        <v>72</v>
      </c>
      <c r="B74" s="3" t="s">
        <v>55</v>
      </c>
      <c r="C74" s="3" t="s">
        <v>33</v>
      </c>
      <c r="D74" s="3">
        <v>1186</v>
      </c>
      <c r="E74" s="3">
        <v>1149</v>
      </c>
      <c r="F74" s="3">
        <v>1146</v>
      </c>
      <c r="G74" s="3">
        <v>1081</v>
      </c>
      <c r="H74" s="25">
        <v>1031</v>
      </c>
      <c r="I74" s="25">
        <v>1026</v>
      </c>
      <c r="J74" s="25">
        <f t="shared" si="6"/>
        <v>6619</v>
      </c>
      <c r="K74" s="25">
        <f t="shared" si="7"/>
        <v>36</v>
      </c>
      <c r="L74" s="38">
        <f t="shared" si="8"/>
        <v>183.86111111111111</v>
      </c>
      <c r="M74" s="36"/>
      <c r="N74" s="6"/>
      <c r="O74" s="6"/>
      <c r="P74" s="6"/>
      <c r="Q74" s="6"/>
      <c r="R74" s="6"/>
      <c r="S74" s="6"/>
      <c r="T74" s="49"/>
      <c r="U74" s="6"/>
    </row>
    <row r="75" spans="1:21">
      <c r="A75" s="3">
        <v>73</v>
      </c>
      <c r="B75" s="27" t="s">
        <v>236</v>
      </c>
      <c r="C75" s="27" t="s">
        <v>34</v>
      </c>
      <c r="D75" s="3">
        <v>1188</v>
      </c>
      <c r="E75" s="3">
        <v>1142</v>
      </c>
      <c r="F75" s="3">
        <v>1127</v>
      </c>
      <c r="G75" s="3">
        <v>1103</v>
      </c>
      <c r="H75" s="25">
        <v>1044</v>
      </c>
      <c r="I75" s="25">
        <v>1012</v>
      </c>
      <c r="J75" s="25">
        <f t="shared" si="6"/>
        <v>6616</v>
      </c>
      <c r="K75" s="25">
        <f t="shared" si="7"/>
        <v>36</v>
      </c>
      <c r="L75" s="38">
        <f t="shared" si="8"/>
        <v>183.77777777777777</v>
      </c>
      <c r="M75" s="36"/>
      <c r="N75" s="6"/>
      <c r="O75" s="6"/>
      <c r="P75" s="6"/>
      <c r="Q75" s="6"/>
      <c r="R75" s="6"/>
      <c r="S75" s="6"/>
      <c r="T75" s="49"/>
      <c r="U75" s="6"/>
    </row>
    <row r="76" spans="1:21">
      <c r="A76" s="27">
        <v>74</v>
      </c>
      <c r="B76" s="3" t="s">
        <v>49</v>
      </c>
      <c r="C76" s="3" t="s">
        <v>19</v>
      </c>
      <c r="D76" s="3">
        <v>1153</v>
      </c>
      <c r="E76" s="3">
        <v>1136</v>
      </c>
      <c r="F76" s="3">
        <v>1122</v>
      </c>
      <c r="G76" s="3">
        <v>1092</v>
      </c>
      <c r="H76" s="3">
        <v>1062</v>
      </c>
      <c r="I76" s="3">
        <v>1030</v>
      </c>
      <c r="J76" s="25">
        <f t="shared" si="6"/>
        <v>6595</v>
      </c>
      <c r="K76" s="25">
        <f t="shared" si="7"/>
        <v>36</v>
      </c>
      <c r="L76" s="38">
        <f t="shared" si="8"/>
        <v>183.19444444444446</v>
      </c>
      <c r="M76" s="36"/>
      <c r="N76" s="6"/>
      <c r="O76" s="6"/>
      <c r="P76" s="6"/>
      <c r="Q76" s="6"/>
      <c r="R76" s="6"/>
      <c r="S76" s="6"/>
      <c r="T76" s="49"/>
      <c r="U76" s="6"/>
    </row>
    <row r="77" spans="1:21">
      <c r="A77" s="3">
        <v>75</v>
      </c>
      <c r="B77" s="3" t="s">
        <v>127</v>
      </c>
      <c r="C77" s="3" t="s">
        <v>24</v>
      </c>
      <c r="D77" s="3">
        <v>1128</v>
      </c>
      <c r="E77" s="3">
        <v>1104</v>
      </c>
      <c r="F77" s="3">
        <v>1095</v>
      </c>
      <c r="G77" s="3">
        <v>1095</v>
      </c>
      <c r="H77" s="3">
        <v>1083</v>
      </c>
      <c r="I77" s="3">
        <v>1058</v>
      </c>
      <c r="J77" s="25">
        <f t="shared" si="6"/>
        <v>6563</v>
      </c>
      <c r="K77" s="25">
        <f t="shared" si="7"/>
        <v>36</v>
      </c>
      <c r="L77" s="38">
        <f t="shared" si="8"/>
        <v>182.30555555555554</v>
      </c>
      <c r="M77" s="36"/>
      <c r="N77" s="6"/>
      <c r="O77" s="6"/>
      <c r="P77" s="6"/>
      <c r="Q77" s="6"/>
      <c r="R77" s="6"/>
      <c r="S77" s="6"/>
      <c r="T77" s="49"/>
      <c r="U77" s="6"/>
    </row>
    <row r="78" spans="1:21">
      <c r="A78" s="27">
        <v>76</v>
      </c>
      <c r="B78" s="3" t="s">
        <v>157</v>
      </c>
      <c r="C78" s="3" t="s">
        <v>64</v>
      </c>
      <c r="D78" s="3">
        <v>1163</v>
      </c>
      <c r="E78" s="3">
        <v>1095</v>
      </c>
      <c r="F78" s="3">
        <v>1094</v>
      </c>
      <c r="G78" s="3">
        <v>1091</v>
      </c>
      <c r="H78" s="3">
        <v>1042</v>
      </c>
      <c r="I78" s="3">
        <v>982</v>
      </c>
      <c r="J78" s="25">
        <f t="shared" si="6"/>
        <v>6467</v>
      </c>
      <c r="K78" s="25">
        <f t="shared" si="7"/>
        <v>36</v>
      </c>
      <c r="L78" s="38">
        <f t="shared" si="8"/>
        <v>179.63888888888889</v>
      </c>
      <c r="M78" s="36"/>
      <c r="N78" s="6"/>
      <c r="O78" s="6"/>
      <c r="P78" s="6"/>
      <c r="Q78" s="6"/>
      <c r="R78" s="6"/>
      <c r="S78" s="6"/>
      <c r="T78" s="6"/>
      <c r="U78" s="6"/>
    </row>
    <row r="79" spans="1:21">
      <c r="A79" s="3">
        <v>77</v>
      </c>
      <c r="B79" s="3" t="s">
        <v>184</v>
      </c>
      <c r="C79" s="3" t="s">
        <v>16</v>
      </c>
      <c r="D79" s="3">
        <v>1201</v>
      </c>
      <c r="E79" s="3">
        <v>1070</v>
      </c>
      <c r="F79" s="3">
        <v>1058</v>
      </c>
      <c r="G79" s="3">
        <v>1047</v>
      </c>
      <c r="H79" s="3">
        <v>1040</v>
      </c>
      <c r="I79" s="3">
        <v>1040</v>
      </c>
      <c r="J79" s="25">
        <f t="shared" si="6"/>
        <v>6456</v>
      </c>
      <c r="K79" s="25">
        <f t="shared" si="7"/>
        <v>36</v>
      </c>
      <c r="L79" s="38">
        <f t="shared" si="8"/>
        <v>179.33333333333334</v>
      </c>
      <c r="M79" s="36"/>
      <c r="N79" s="6"/>
      <c r="O79" s="6"/>
      <c r="P79" s="6"/>
      <c r="Q79" s="6"/>
      <c r="R79" s="6"/>
      <c r="S79" s="6"/>
      <c r="T79" s="49"/>
      <c r="U79" s="6"/>
    </row>
    <row r="80" spans="1:21">
      <c r="A80" s="27">
        <v>78</v>
      </c>
      <c r="B80" s="3" t="s">
        <v>56</v>
      </c>
      <c r="C80" s="3" t="s">
        <v>33</v>
      </c>
      <c r="D80" s="3">
        <v>1135</v>
      </c>
      <c r="E80" s="3">
        <v>1116</v>
      </c>
      <c r="F80" s="3">
        <v>1077</v>
      </c>
      <c r="G80" s="3">
        <v>1045</v>
      </c>
      <c r="H80" s="3">
        <v>1044</v>
      </c>
      <c r="I80" s="3">
        <v>1028</v>
      </c>
      <c r="J80" s="3">
        <f t="shared" si="6"/>
        <v>6445</v>
      </c>
      <c r="K80" s="3">
        <f t="shared" si="7"/>
        <v>36</v>
      </c>
      <c r="L80" s="39">
        <f t="shared" si="8"/>
        <v>179.02777777777777</v>
      </c>
      <c r="M80" s="42"/>
      <c r="N80" s="6"/>
      <c r="O80" s="6"/>
      <c r="P80" s="6"/>
      <c r="Q80" s="6"/>
      <c r="R80" s="6"/>
      <c r="S80" s="6"/>
      <c r="T80" s="49"/>
      <c r="U80" s="6"/>
    </row>
    <row r="81" spans="1:21">
      <c r="A81" s="3">
        <v>79</v>
      </c>
      <c r="B81" s="3" t="s">
        <v>50</v>
      </c>
      <c r="C81" s="3" t="s">
        <v>33</v>
      </c>
      <c r="D81" s="3">
        <v>1101</v>
      </c>
      <c r="E81" s="3">
        <v>1080</v>
      </c>
      <c r="F81" s="3">
        <v>1077</v>
      </c>
      <c r="G81" s="3">
        <v>1062</v>
      </c>
      <c r="H81" s="3">
        <v>1057</v>
      </c>
      <c r="I81" s="3">
        <v>1057</v>
      </c>
      <c r="J81" s="25">
        <f t="shared" si="6"/>
        <v>6434</v>
      </c>
      <c r="K81" s="25">
        <f t="shared" si="7"/>
        <v>36</v>
      </c>
      <c r="L81" s="38">
        <f t="shared" si="8"/>
        <v>178.72222222222223</v>
      </c>
      <c r="M81" s="42"/>
      <c r="N81" s="6"/>
      <c r="O81" s="6"/>
      <c r="P81" s="6"/>
      <c r="Q81" s="6"/>
      <c r="R81" s="6"/>
      <c r="S81" s="6"/>
      <c r="T81" s="49"/>
      <c r="U81" s="6"/>
    </row>
    <row r="82" spans="1:21">
      <c r="A82" s="27">
        <v>80</v>
      </c>
      <c r="B82" s="3" t="s">
        <v>219</v>
      </c>
      <c r="C82" s="3" t="s">
        <v>34</v>
      </c>
      <c r="D82" s="3">
        <v>1122</v>
      </c>
      <c r="E82" s="3">
        <v>1089</v>
      </c>
      <c r="F82" s="3">
        <v>1074</v>
      </c>
      <c r="G82" s="3">
        <v>1050</v>
      </c>
      <c r="H82" s="3">
        <v>1046</v>
      </c>
      <c r="I82" s="3">
        <v>1040</v>
      </c>
      <c r="J82" s="25">
        <f t="shared" si="6"/>
        <v>6421</v>
      </c>
      <c r="K82" s="25">
        <f t="shared" si="7"/>
        <v>36</v>
      </c>
      <c r="L82" s="38">
        <f t="shared" si="8"/>
        <v>178.36111111111111</v>
      </c>
      <c r="M82" s="36"/>
      <c r="N82" s="6"/>
      <c r="O82" s="6"/>
      <c r="P82" s="6"/>
      <c r="Q82" s="6"/>
      <c r="R82" s="6"/>
      <c r="S82" s="6"/>
      <c r="T82" s="49"/>
      <c r="U82" s="6"/>
    </row>
    <row r="83" spans="1:21">
      <c r="A83" s="3">
        <v>81</v>
      </c>
      <c r="B83" s="3" t="s">
        <v>43</v>
      </c>
      <c r="C83" s="3" t="s">
        <v>63</v>
      </c>
      <c r="D83" s="3">
        <v>1089</v>
      </c>
      <c r="E83" s="3">
        <v>1087</v>
      </c>
      <c r="F83" s="3">
        <v>1080</v>
      </c>
      <c r="G83" s="3">
        <v>1059</v>
      </c>
      <c r="H83" s="25">
        <v>1049</v>
      </c>
      <c r="I83" s="25">
        <v>1042</v>
      </c>
      <c r="J83" s="25">
        <f t="shared" si="6"/>
        <v>6406</v>
      </c>
      <c r="K83" s="25">
        <f t="shared" si="7"/>
        <v>36</v>
      </c>
      <c r="L83" s="38">
        <f t="shared" si="8"/>
        <v>177.94444444444446</v>
      </c>
      <c r="M83" s="36"/>
      <c r="N83" s="6"/>
      <c r="O83" s="6"/>
      <c r="P83" s="6"/>
      <c r="Q83" s="6"/>
      <c r="R83" s="6"/>
      <c r="S83" s="6"/>
      <c r="T83" s="49"/>
      <c r="U83" s="6"/>
    </row>
    <row r="84" spans="1:21">
      <c r="A84" s="27">
        <v>82</v>
      </c>
      <c r="B84" s="3" t="s">
        <v>151</v>
      </c>
      <c r="C84" s="3" t="s">
        <v>52</v>
      </c>
      <c r="D84" s="3">
        <v>1188</v>
      </c>
      <c r="E84" s="3">
        <v>1074</v>
      </c>
      <c r="F84" s="3">
        <v>1072</v>
      </c>
      <c r="G84" s="3">
        <v>1036</v>
      </c>
      <c r="H84" s="3">
        <v>1026</v>
      </c>
      <c r="I84" s="3">
        <v>996</v>
      </c>
      <c r="J84" s="25">
        <f t="shared" si="6"/>
        <v>6392</v>
      </c>
      <c r="K84" s="25">
        <f t="shared" si="7"/>
        <v>36</v>
      </c>
      <c r="L84" s="38">
        <f t="shared" si="8"/>
        <v>177.55555555555554</v>
      </c>
      <c r="M84" s="36"/>
      <c r="N84" s="6"/>
      <c r="O84" s="6"/>
      <c r="P84" s="6"/>
      <c r="Q84" s="6"/>
      <c r="R84" s="6"/>
      <c r="S84" s="6"/>
      <c r="T84" s="49"/>
      <c r="U84" s="6"/>
    </row>
    <row r="85" spans="1:21">
      <c r="A85" s="3">
        <v>83</v>
      </c>
      <c r="B85" s="3" t="s">
        <v>153</v>
      </c>
      <c r="C85" s="3" t="s">
        <v>19</v>
      </c>
      <c r="D85" s="3">
        <v>1144</v>
      </c>
      <c r="E85" s="3">
        <v>1096</v>
      </c>
      <c r="F85" s="3">
        <v>1069</v>
      </c>
      <c r="G85" s="3">
        <v>1035</v>
      </c>
      <c r="H85" s="3">
        <v>1019</v>
      </c>
      <c r="I85" s="3">
        <v>1003</v>
      </c>
      <c r="J85" s="25">
        <f t="shared" si="6"/>
        <v>6366</v>
      </c>
      <c r="K85" s="25">
        <f t="shared" si="7"/>
        <v>36</v>
      </c>
      <c r="L85" s="38">
        <f t="shared" si="8"/>
        <v>176.83333333333334</v>
      </c>
      <c r="M85" s="36"/>
      <c r="N85" s="6"/>
      <c r="O85" s="6"/>
      <c r="P85" s="6"/>
      <c r="Q85" s="6"/>
      <c r="R85" s="6"/>
      <c r="S85" s="6"/>
      <c r="T85" s="49"/>
      <c r="U85" s="6"/>
    </row>
    <row r="86" spans="1:21">
      <c r="A86" s="27">
        <v>84</v>
      </c>
      <c r="B86" s="3" t="s">
        <v>222</v>
      </c>
      <c r="C86" s="3" t="s">
        <v>63</v>
      </c>
      <c r="D86" s="3">
        <v>1088</v>
      </c>
      <c r="E86" s="3">
        <v>1059</v>
      </c>
      <c r="F86" s="3">
        <v>1049</v>
      </c>
      <c r="G86" s="3">
        <v>1041</v>
      </c>
      <c r="H86" s="3">
        <v>1037</v>
      </c>
      <c r="I86" s="3">
        <v>1016</v>
      </c>
      <c r="J86" s="25">
        <f t="shared" si="6"/>
        <v>6290</v>
      </c>
      <c r="K86" s="25">
        <f t="shared" si="7"/>
        <v>36</v>
      </c>
      <c r="L86" s="38">
        <f t="shared" si="8"/>
        <v>174.72222222222223</v>
      </c>
      <c r="M86" s="36"/>
      <c r="N86" s="6"/>
      <c r="O86" s="6"/>
      <c r="P86" s="35"/>
      <c r="Q86" s="6"/>
      <c r="R86" s="6"/>
      <c r="S86" s="6"/>
      <c r="T86" s="49"/>
      <c r="U86" s="6"/>
    </row>
    <row r="87" spans="1:21">
      <c r="A87" s="3">
        <v>85</v>
      </c>
      <c r="B87" s="3" t="s">
        <v>62</v>
      </c>
      <c r="C87" s="3" t="s">
        <v>33</v>
      </c>
      <c r="D87" s="3">
        <v>1140</v>
      </c>
      <c r="E87" s="3">
        <v>1065</v>
      </c>
      <c r="F87" s="3">
        <v>1027</v>
      </c>
      <c r="G87" s="3">
        <v>1013</v>
      </c>
      <c r="H87" s="3">
        <v>993</v>
      </c>
      <c r="I87" s="3">
        <v>979</v>
      </c>
      <c r="J87" s="25">
        <f t="shared" si="6"/>
        <v>6217</v>
      </c>
      <c r="K87" s="25">
        <f t="shared" si="7"/>
        <v>36</v>
      </c>
      <c r="L87" s="38">
        <f t="shared" si="8"/>
        <v>172.69444444444446</v>
      </c>
      <c r="M87" s="36"/>
      <c r="N87" s="6"/>
      <c r="O87" s="6"/>
      <c r="P87" s="6"/>
      <c r="Q87" s="6"/>
      <c r="R87" s="6"/>
      <c r="S87" s="6"/>
      <c r="T87" s="6"/>
      <c r="U87" s="6"/>
    </row>
    <row r="88" spans="1:21">
      <c r="A88" s="27">
        <v>86</v>
      </c>
      <c r="B88" s="3" t="s">
        <v>58</v>
      </c>
      <c r="C88" s="3" t="s">
        <v>33</v>
      </c>
      <c r="D88" s="3">
        <v>1062</v>
      </c>
      <c r="E88" s="3">
        <v>1044</v>
      </c>
      <c r="F88" s="3">
        <v>1041</v>
      </c>
      <c r="G88" s="3">
        <v>1041</v>
      </c>
      <c r="H88" s="3">
        <v>1019</v>
      </c>
      <c r="I88" s="3">
        <v>997</v>
      </c>
      <c r="J88" s="25">
        <f t="shared" si="6"/>
        <v>6204</v>
      </c>
      <c r="K88" s="25">
        <f t="shared" si="7"/>
        <v>36</v>
      </c>
      <c r="L88" s="38">
        <f t="shared" si="8"/>
        <v>172.33333333333334</v>
      </c>
      <c r="M88" s="36"/>
      <c r="N88" s="6"/>
      <c r="O88" s="6"/>
      <c r="P88" s="6"/>
      <c r="Q88" s="6"/>
      <c r="R88" s="6"/>
      <c r="S88" s="6"/>
      <c r="T88" s="6"/>
      <c r="U88" s="6"/>
    </row>
    <row r="89" spans="1:21">
      <c r="A89" s="3">
        <v>87</v>
      </c>
      <c r="B89" s="3" t="s">
        <v>54</v>
      </c>
      <c r="C89" s="3" t="s">
        <v>33</v>
      </c>
      <c r="D89" s="3">
        <v>1039</v>
      </c>
      <c r="E89" s="3">
        <v>987</v>
      </c>
      <c r="F89" s="3">
        <v>983</v>
      </c>
      <c r="G89" s="3">
        <v>961</v>
      </c>
      <c r="H89" s="3">
        <v>937</v>
      </c>
      <c r="I89" s="3">
        <v>880</v>
      </c>
      <c r="J89" s="25">
        <f t="shared" si="6"/>
        <v>5787</v>
      </c>
      <c r="K89" s="25">
        <f t="shared" si="7"/>
        <v>36</v>
      </c>
      <c r="L89" s="38">
        <f t="shared" si="8"/>
        <v>160.75</v>
      </c>
      <c r="M89" s="36"/>
      <c r="N89" s="6"/>
      <c r="O89" s="6"/>
      <c r="P89" s="6"/>
      <c r="Q89" s="6"/>
      <c r="R89" s="6"/>
      <c r="S89" s="6"/>
      <c r="T89" s="6"/>
      <c r="U89" s="6"/>
    </row>
    <row r="90" spans="1:21">
      <c r="A90" s="27">
        <v>88</v>
      </c>
      <c r="B90" s="3" t="s">
        <v>182</v>
      </c>
      <c r="C90" s="3" t="s">
        <v>33</v>
      </c>
      <c r="D90" s="3">
        <v>1096</v>
      </c>
      <c r="E90" s="3">
        <v>972</v>
      </c>
      <c r="F90" s="3">
        <v>924</v>
      </c>
      <c r="G90" s="3">
        <v>923</v>
      </c>
      <c r="H90" s="3">
        <v>922</v>
      </c>
      <c r="I90" s="3">
        <v>911</v>
      </c>
      <c r="J90" s="25">
        <f t="shared" si="6"/>
        <v>5748</v>
      </c>
      <c r="K90" s="25">
        <f t="shared" si="7"/>
        <v>36</v>
      </c>
      <c r="L90" s="38">
        <f t="shared" si="8"/>
        <v>159.66666666666666</v>
      </c>
      <c r="M90" s="36"/>
      <c r="N90" s="6"/>
      <c r="O90" s="6"/>
      <c r="P90" s="6"/>
      <c r="Q90" s="6"/>
      <c r="R90" s="6"/>
      <c r="S90" s="6"/>
      <c r="T90" s="6"/>
      <c r="U90" s="6"/>
    </row>
    <row r="91" spans="1:21">
      <c r="A91" s="27"/>
      <c r="B91" s="3"/>
      <c r="C91" s="3"/>
      <c r="D91" s="3"/>
      <c r="E91" s="3"/>
      <c r="F91" s="3"/>
      <c r="G91" s="3"/>
      <c r="H91" s="3"/>
      <c r="I91" s="3"/>
      <c r="J91" s="25"/>
      <c r="K91" s="25"/>
      <c r="L91" s="38"/>
      <c r="M91" s="36"/>
      <c r="N91" s="6"/>
      <c r="O91" s="6"/>
      <c r="P91" s="6"/>
      <c r="Q91" s="6"/>
      <c r="R91" s="6"/>
      <c r="S91" s="6"/>
      <c r="T91" s="6"/>
      <c r="U91" s="6"/>
    </row>
    <row r="92" spans="1:21">
      <c r="A92" s="3"/>
      <c r="B92" s="3" t="s">
        <v>326</v>
      </c>
      <c r="C92" s="3" t="s">
        <v>64</v>
      </c>
      <c r="D92" s="3">
        <v>1385</v>
      </c>
      <c r="E92" s="3">
        <v>1345</v>
      </c>
      <c r="F92" s="3"/>
      <c r="G92" s="3"/>
      <c r="H92" s="3"/>
      <c r="I92" s="3"/>
      <c r="J92" s="25">
        <f t="shared" ref="J92:J123" si="9">SUM(D92:I92)</f>
        <v>2730</v>
      </c>
      <c r="K92" s="25">
        <f t="shared" ref="K92:K123" si="10">COUNT(D92:I92)*6</f>
        <v>12</v>
      </c>
      <c r="L92" s="38">
        <f t="shared" ref="L92:L123" si="11">J92/K92</f>
        <v>227.5</v>
      </c>
      <c r="M92" s="36"/>
      <c r="N92" s="6"/>
      <c r="O92" s="6"/>
      <c r="P92" s="6"/>
      <c r="Q92" s="6"/>
      <c r="R92" s="6"/>
      <c r="S92" s="6"/>
      <c r="T92" s="49"/>
      <c r="U92" s="6"/>
    </row>
    <row r="93" spans="1:21">
      <c r="A93" s="27"/>
      <c r="B93" s="3" t="s">
        <v>324</v>
      </c>
      <c r="C93" s="3" t="s">
        <v>52</v>
      </c>
      <c r="D93" s="3">
        <v>1428</v>
      </c>
      <c r="E93" s="3">
        <v>1279</v>
      </c>
      <c r="F93" s="3"/>
      <c r="G93" s="3"/>
      <c r="H93" s="3"/>
      <c r="I93" s="3"/>
      <c r="J93" s="25">
        <f t="shared" si="9"/>
        <v>2707</v>
      </c>
      <c r="K93" s="25">
        <f t="shared" si="10"/>
        <v>12</v>
      </c>
      <c r="L93" s="38">
        <f t="shared" si="11"/>
        <v>225.58333333333334</v>
      </c>
      <c r="M93" s="36"/>
      <c r="N93" s="6"/>
      <c r="O93" s="6"/>
      <c r="P93" s="6"/>
      <c r="Q93" s="6"/>
      <c r="R93" s="6"/>
      <c r="S93" s="6"/>
      <c r="T93" s="6"/>
      <c r="U93" s="6"/>
    </row>
    <row r="94" spans="1:21">
      <c r="A94" s="3"/>
      <c r="B94" s="3" t="s">
        <v>299</v>
      </c>
      <c r="C94" s="3" t="s">
        <v>63</v>
      </c>
      <c r="D94" s="3">
        <v>1504</v>
      </c>
      <c r="E94" s="3">
        <v>1345</v>
      </c>
      <c r="F94" s="3">
        <v>1340</v>
      </c>
      <c r="G94" s="3">
        <v>1270</v>
      </c>
      <c r="H94" s="3">
        <v>1263</v>
      </c>
      <c r="I94" s="3"/>
      <c r="J94" s="25">
        <f t="shared" si="9"/>
        <v>6722</v>
      </c>
      <c r="K94" s="25">
        <f t="shared" si="10"/>
        <v>30</v>
      </c>
      <c r="L94" s="38">
        <f t="shared" si="11"/>
        <v>224.06666666666666</v>
      </c>
      <c r="M94" s="36"/>
      <c r="N94" s="6"/>
      <c r="O94" s="6"/>
      <c r="P94" s="6"/>
      <c r="Q94" s="6"/>
      <c r="R94" s="6"/>
      <c r="S94" s="6"/>
      <c r="T94" s="49"/>
      <c r="U94" s="6"/>
    </row>
    <row r="95" spans="1:21">
      <c r="A95" s="27"/>
      <c r="B95" s="3" t="s">
        <v>305</v>
      </c>
      <c r="C95" s="3" t="s">
        <v>63</v>
      </c>
      <c r="D95" s="3">
        <v>1371</v>
      </c>
      <c r="E95" s="3">
        <v>1355</v>
      </c>
      <c r="F95" s="3">
        <v>1311</v>
      </c>
      <c r="G95" s="3">
        <v>1271</v>
      </c>
      <c r="H95" s="3"/>
      <c r="I95" s="3"/>
      <c r="J95" s="25">
        <f t="shared" si="9"/>
        <v>5308</v>
      </c>
      <c r="K95" s="25">
        <f t="shared" si="10"/>
        <v>24</v>
      </c>
      <c r="L95" s="38">
        <f t="shared" si="11"/>
        <v>221.16666666666666</v>
      </c>
      <c r="M95" s="36"/>
      <c r="N95" s="6"/>
      <c r="O95" s="6"/>
      <c r="P95" s="6"/>
      <c r="Q95" s="6"/>
      <c r="R95" s="6"/>
      <c r="S95" s="6"/>
      <c r="T95" s="49"/>
      <c r="U95" s="6"/>
    </row>
    <row r="96" spans="1:21">
      <c r="A96" s="3"/>
      <c r="B96" s="3" t="s">
        <v>297</v>
      </c>
      <c r="C96" s="3" t="s">
        <v>63</v>
      </c>
      <c r="D96" s="3">
        <v>1466</v>
      </c>
      <c r="E96" s="3">
        <v>1349</v>
      </c>
      <c r="F96" s="3">
        <v>1239</v>
      </c>
      <c r="G96" s="3">
        <v>1215</v>
      </c>
      <c r="H96" s="3">
        <v>1156</v>
      </c>
      <c r="I96" s="3"/>
      <c r="J96" s="3">
        <f t="shared" si="9"/>
        <v>6425</v>
      </c>
      <c r="K96" s="3">
        <f t="shared" si="10"/>
        <v>30</v>
      </c>
      <c r="L96" s="39">
        <f t="shared" si="11"/>
        <v>214.16666666666666</v>
      </c>
      <c r="M96" s="36"/>
      <c r="N96" s="6"/>
      <c r="O96" s="6"/>
      <c r="P96" s="6"/>
      <c r="Q96" s="6"/>
      <c r="R96" s="6"/>
      <c r="S96" s="6"/>
      <c r="T96" s="49"/>
      <c r="U96" s="6"/>
    </row>
    <row r="97" spans="1:21">
      <c r="A97" s="3"/>
      <c r="B97" s="3" t="s">
        <v>317</v>
      </c>
      <c r="C97" s="3" t="s">
        <v>16</v>
      </c>
      <c r="D97" s="3">
        <v>1285</v>
      </c>
      <c r="E97" s="3"/>
      <c r="F97" s="3"/>
      <c r="G97" s="3"/>
      <c r="H97" s="3"/>
      <c r="I97" s="3"/>
      <c r="J97" s="3">
        <f t="shared" si="9"/>
        <v>1285</v>
      </c>
      <c r="K97" s="3">
        <f t="shared" si="10"/>
        <v>6</v>
      </c>
      <c r="L97" s="39">
        <f t="shared" si="11"/>
        <v>214.16666666666666</v>
      </c>
      <c r="M97" s="36"/>
      <c r="N97" s="6"/>
      <c r="O97" s="6"/>
      <c r="P97" s="6"/>
      <c r="Q97" s="6"/>
      <c r="R97" s="6"/>
      <c r="S97" s="6"/>
      <c r="T97" s="49"/>
      <c r="U97" s="6"/>
    </row>
    <row r="98" spans="1:21">
      <c r="A98" s="27"/>
      <c r="B98" s="3" t="s">
        <v>191</v>
      </c>
      <c r="C98" s="3" t="s">
        <v>16</v>
      </c>
      <c r="D98" s="3">
        <v>1367</v>
      </c>
      <c r="E98" s="3">
        <v>1155</v>
      </c>
      <c r="F98" s="3"/>
      <c r="G98" s="3"/>
      <c r="H98" s="3"/>
      <c r="I98" s="3"/>
      <c r="J98" s="25">
        <f t="shared" si="9"/>
        <v>2522</v>
      </c>
      <c r="K98" s="25">
        <f t="shared" si="10"/>
        <v>12</v>
      </c>
      <c r="L98" s="38">
        <f t="shared" si="11"/>
        <v>210.16666666666666</v>
      </c>
      <c r="M98" s="36"/>
      <c r="N98" s="6"/>
      <c r="O98" s="6"/>
      <c r="P98" s="6"/>
      <c r="Q98" s="6"/>
      <c r="R98" s="34"/>
      <c r="S98" s="34"/>
      <c r="T98" s="49"/>
      <c r="U98" s="6"/>
    </row>
    <row r="99" spans="1:21">
      <c r="A99" s="3"/>
      <c r="B99" s="3" t="s">
        <v>276</v>
      </c>
      <c r="C99" s="3" t="s">
        <v>275</v>
      </c>
      <c r="D99" s="3">
        <v>1329</v>
      </c>
      <c r="E99" s="3">
        <v>1245</v>
      </c>
      <c r="F99" s="3">
        <v>1245</v>
      </c>
      <c r="G99" s="3">
        <v>1224</v>
      </c>
      <c r="H99" s="25"/>
      <c r="I99" s="25"/>
      <c r="J99" s="25">
        <f t="shared" si="9"/>
        <v>5043</v>
      </c>
      <c r="K99" s="25">
        <f t="shared" si="10"/>
        <v>24</v>
      </c>
      <c r="L99" s="38">
        <f t="shared" si="11"/>
        <v>210.125</v>
      </c>
      <c r="M99" s="36"/>
      <c r="N99" s="6"/>
      <c r="O99" s="6"/>
      <c r="P99" s="6"/>
      <c r="Q99" s="6"/>
      <c r="R99" s="6"/>
      <c r="S99" s="6"/>
      <c r="T99" s="6"/>
      <c r="U99" s="6"/>
    </row>
    <row r="100" spans="1:21">
      <c r="A100" s="27"/>
      <c r="B100" s="3" t="s">
        <v>228</v>
      </c>
      <c r="C100" s="3" t="s">
        <v>63</v>
      </c>
      <c r="D100" s="3">
        <v>1254</v>
      </c>
      <c r="E100" s="3">
        <v>1252</v>
      </c>
      <c r="F100" s="3"/>
      <c r="G100" s="3"/>
      <c r="H100" s="3"/>
      <c r="I100" s="3"/>
      <c r="J100" s="25">
        <f t="shared" si="9"/>
        <v>2506</v>
      </c>
      <c r="K100" s="25">
        <f t="shared" si="10"/>
        <v>12</v>
      </c>
      <c r="L100" s="38">
        <f t="shared" si="11"/>
        <v>208.83333333333334</v>
      </c>
      <c r="M100" s="36"/>
      <c r="N100" s="6"/>
      <c r="O100" s="6"/>
      <c r="P100" s="6"/>
      <c r="Q100" s="6"/>
      <c r="R100" s="6"/>
      <c r="S100" s="6"/>
      <c r="T100" s="49"/>
      <c r="U100" s="6"/>
    </row>
    <row r="101" spans="1:21">
      <c r="A101" s="27"/>
      <c r="B101" s="3" t="s">
        <v>332</v>
      </c>
      <c r="C101" s="3" t="s">
        <v>64</v>
      </c>
      <c r="D101" s="3">
        <v>1244</v>
      </c>
      <c r="E101" s="3"/>
      <c r="F101" s="3"/>
      <c r="G101" s="3"/>
      <c r="H101" s="3"/>
      <c r="I101" s="3"/>
      <c r="J101" s="25">
        <f t="shared" si="9"/>
        <v>1244</v>
      </c>
      <c r="K101" s="25">
        <f t="shared" si="10"/>
        <v>6</v>
      </c>
      <c r="L101" s="38">
        <f t="shared" si="11"/>
        <v>207.33333333333334</v>
      </c>
      <c r="M101" s="36"/>
      <c r="N101" s="6"/>
      <c r="O101" s="6"/>
      <c r="P101" s="6"/>
      <c r="Q101" s="6"/>
      <c r="R101" s="6"/>
      <c r="S101" s="6"/>
      <c r="T101" s="49"/>
      <c r="U101" s="6"/>
    </row>
    <row r="102" spans="1:21">
      <c r="A102" s="3"/>
      <c r="B102" s="3" t="s">
        <v>41</v>
      </c>
      <c r="C102" s="3" t="s">
        <v>63</v>
      </c>
      <c r="D102" s="3">
        <v>1251</v>
      </c>
      <c r="E102" s="3">
        <v>1231</v>
      </c>
      <c r="F102" s="3"/>
      <c r="G102" s="3"/>
      <c r="H102" s="3"/>
      <c r="I102" s="3"/>
      <c r="J102" s="25">
        <f t="shared" si="9"/>
        <v>2482</v>
      </c>
      <c r="K102" s="25">
        <f t="shared" si="10"/>
        <v>12</v>
      </c>
      <c r="L102" s="38">
        <f t="shared" si="11"/>
        <v>206.83333333333334</v>
      </c>
      <c r="M102" s="36"/>
      <c r="N102" s="6"/>
      <c r="O102" s="6"/>
      <c r="P102" s="6"/>
      <c r="Q102" s="6"/>
      <c r="R102" s="49"/>
      <c r="S102" s="49"/>
      <c r="T102" s="49"/>
      <c r="U102" s="6"/>
    </row>
    <row r="103" spans="1:21">
      <c r="A103" s="27"/>
      <c r="B103" s="3" t="s">
        <v>306</v>
      </c>
      <c r="C103" s="3" t="s">
        <v>63</v>
      </c>
      <c r="D103" s="3">
        <v>1229</v>
      </c>
      <c r="E103" s="3"/>
      <c r="F103" s="3"/>
      <c r="G103" s="3"/>
      <c r="H103" s="3"/>
      <c r="I103" s="3"/>
      <c r="J103" s="3">
        <f t="shared" si="9"/>
        <v>1229</v>
      </c>
      <c r="K103" s="3">
        <f t="shared" si="10"/>
        <v>6</v>
      </c>
      <c r="L103" s="39">
        <f t="shared" si="11"/>
        <v>204.83333333333334</v>
      </c>
      <c r="M103" s="36"/>
      <c r="N103" s="6"/>
      <c r="O103" s="6"/>
      <c r="P103" s="6"/>
      <c r="Q103" s="6"/>
      <c r="R103" s="6"/>
      <c r="S103" s="6"/>
      <c r="T103" s="49"/>
      <c r="U103" s="6"/>
    </row>
    <row r="104" spans="1:21">
      <c r="A104" s="3"/>
      <c r="B104" s="3" t="s">
        <v>226</v>
      </c>
      <c r="C104" s="3" t="s">
        <v>52</v>
      </c>
      <c r="D104" s="3">
        <v>1298</v>
      </c>
      <c r="E104" s="3">
        <v>1270</v>
      </c>
      <c r="F104" s="3">
        <v>1215</v>
      </c>
      <c r="G104" s="3">
        <v>1106</v>
      </c>
      <c r="H104" s="3"/>
      <c r="I104" s="3"/>
      <c r="J104" s="25">
        <f t="shared" si="9"/>
        <v>4889</v>
      </c>
      <c r="K104" s="25">
        <f t="shared" si="10"/>
        <v>24</v>
      </c>
      <c r="L104" s="38">
        <f t="shared" si="11"/>
        <v>203.70833333333334</v>
      </c>
      <c r="M104" s="36"/>
      <c r="N104" s="6"/>
      <c r="O104" s="6"/>
      <c r="P104" s="6"/>
      <c r="Q104" s="6"/>
      <c r="R104" s="6"/>
      <c r="S104" s="6"/>
      <c r="T104" s="49"/>
      <c r="U104" s="6"/>
    </row>
    <row r="105" spans="1:21">
      <c r="A105" s="27"/>
      <c r="B105" s="3" t="s">
        <v>307</v>
      </c>
      <c r="C105" s="3" t="s">
        <v>52</v>
      </c>
      <c r="D105" s="3">
        <v>1216</v>
      </c>
      <c r="E105" s="3"/>
      <c r="F105" s="3"/>
      <c r="G105" s="3"/>
      <c r="H105" s="3"/>
      <c r="I105" s="3"/>
      <c r="J105" s="25">
        <f t="shared" si="9"/>
        <v>1216</v>
      </c>
      <c r="K105" s="25">
        <f t="shared" si="10"/>
        <v>6</v>
      </c>
      <c r="L105" s="38">
        <f t="shared" si="11"/>
        <v>202.66666666666666</v>
      </c>
      <c r="M105" s="36"/>
      <c r="N105" s="6"/>
      <c r="O105" s="6"/>
      <c r="P105" s="6"/>
      <c r="Q105" s="6"/>
      <c r="R105" s="6"/>
      <c r="S105" s="6"/>
      <c r="T105" s="49"/>
      <c r="U105" s="6"/>
    </row>
    <row r="106" spans="1:21">
      <c r="A106" s="3"/>
      <c r="B106" s="27" t="s">
        <v>238</v>
      </c>
      <c r="C106" s="27" t="s">
        <v>63</v>
      </c>
      <c r="D106" s="3">
        <v>1229</v>
      </c>
      <c r="E106" s="3">
        <v>1201</v>
      </c>
      <c r="F106" s="3"/>
      <c r="G106" s="3"/>
      <c r="H106" s="3"/>
      <c r="I106" s="3"/>
      <c r="J106" s="25">
        <f t="shared" si="9"/>
        <v>2430</v>
      </c>
      <c r="K106" s="25">
        <f t="shared" si="10"/>
        <v>12</v>
      </c>
      <c r="L106" s="38">
        <f t="shared" si="11"/>
        <v>202.5</v>
      </c>
      <c r="M106" s="36"/>
      <c r="N106" s="6"/>
      <c r="O106" s="6"/>
      <c r="P106" s="6"/>
      <c r="Q106" s="6"/>
      <c r="R106" s="6"/>
      <c r="S106" s="6"/>
      <c r="T106" s="49"/>
      <c r="U106" s="6"/>
    </row>
    <row r="107" spans="1:21">
      <c r="A107" s="27"/>
      <c r="B107" s="3" t="s">
        <v>323</v>
      </c>
      <c r="C107" s="3" t="s">
        <v>52</v>
      </c>
      <c r="D107" s="3">
        <v>1210</v>
      </c>
      <c r="E107" s="3"/>
      <c r="F107" s="3"/>
      <c r="G107" s="3"/>
      <c r="H107" s="3"/>
      <c r="I107" s="3"/>
      <c r="J107" s="25">
        <f t="shared" si="9"/>
        <v>1210</v>
      </c>
      <c r="K107" s="25">
        <f t="shared" si="10"/>
        <v>6</v>
      </c>
      <c r="L107" s="38">
        <f t="shared" si="11"/>
        <v>201.66666666666666</v>
      </c>
      <c r="M107" s="36"/>
      <c r="N107" s="6"/>
      <c r="O107" s="6"/>
      <c r="P107" s="6"/>
      <c r="Q107" s="6"/>
      <c r="R107" s="6"/>
      <c r="S107" s="6"/>
      <c r="T107" s="49"/>
      <c r="U107" s="6"/>
    </row>
    <row r="108" spans="1:21">
      <c r="A108" s="3"/>
      <c r="B108" s="3" t="s">
        <v>53</v>
      </c>
      <c r="C108" s="3" t="s">
        <v>63</v>
      </c>
      <c r="D108" s="3">
        <v>1285</v>
      </c>
      <c r="E108" s="3">
        <v>1207</v>
      </c>
      <c r="F108" s="3">
        <v>1198</v>
      </c>
      <c r="G108" s="3">
        <v>1153</v>
      </c>
      <c r="H108" s="3">
        <v>1125</v>
      </c>
      <c r="I108" s="3"/>
      <c r="J108" s="25">
        <f t="shared" si="9"/>
        <v>5968</v>
      </c>
      <c r="K108" s="25">
        <f t="shared" si="10"/>
        <v>30</v>
      </c>
      <c r="L108" s="38">
        <f t="shared" si="11"/>
        <v>198.93333333333334</v>
      </c>
      <c r="M108" s="36"/>
      <c r="N108" s="6"/>
      <c r="O108" s="6"/>
      <c r="P108" s="6"/>
      <c r="Q108" s="6"/>
      <c r="R108" s="6"/>
      <c r="S108" s="6"/>
      <c r="T108" s="49"/>
      <c r="U108" s="6"/>
    </row>
    <row r="109" spans="1:21">
      <c r="A109" s="27"/>
      <c r="B109" s="27" t="s">
        <v>313</v>
      </c>
      <c r="C109" s="27" t="s">
        <v>63</v>
      </c>
      <c r="D109" s="3">
        <v>1307</v>
      </c>
      <c r="E109" s="3">
        <v>1237</v>
      </c>
      <c r="F109" s="3">
        <v>1197</v>
      </c>
      <c r="G109" s="3">
        <v>1161</v>
      </c>
      <c r="H109" s="3">
        <v>1033</v>
      </c>
      <c r="I109" s="3"/>
      <c r="J109" s="25">
        <f t="shared" si="9"/>
        <v>5935</v>
      </c>
      <c r="K109" s="25">
        <f t="shared" si="10"/>
        <v>30</v>
      </c>
      <c r="L109" s="38">
        <f t="shared" si="11"/>
        <v>197.83333333333334</v>
      </c>
      <c r="M109" s="36"/>
      <c r="N109" s="6"/>
      <c r="O109" s="6"/>
      <c r="P109" s="6"/>
      <c r="Q109" s="6"/>
      <c r="R109" s="6"/>
      <c r="S109" s="6"/>
      <c r="T109" s="49"/>
      <c r="U109" s="6"/>
    </row>
    <row r="110" spans="1:21">
      <c r="A110" s="3"/>
      <c r="B110" s="3" t="s">
        <v>269</v>
      </c>
      <c r="C110" s="3" t="s">
        <v>270</v>
      </c>
      <c r="D110" s="3">
        <v>1256</v>
      </c>
      <c r="E110" s="3">
        <v>1235</v>
      </c>
      <c r="F110" s="3">
        <v>1200</v>
      </c>
      <c r="G110" s="3">
        <v>1054</v>
      </c>
      <c r="H110" s="3"/>
      <c r="I110" s="3"/>
      <c r="J110" s="3">
        <f t="shared" si="9"/>
        <v>4745</v>
      </c>
      <c r="K110" s="3">
        <f t="shared" si="10"/>
        <v>24</v>
      </c>
      <c r="L110" s="39">
        <f t="shared" si="11"/>
        <v>197.70833333333334</v>
      </c>
      <c r="M110" s="36"/>
      <c r="N110" s="6"/>
      <c r="O110" s="6"/>
      <c r="P110" s="6"/>
      <c r="Q110" s="6"/>
      <c r="R110" s="49"/>
      <c r="S110" s="49"/>
      <c r="T110" s="49"/>
      <c r="U110" s="6"/>
    </row>
    <row r="111" spans="1:21">
      <c r="A111" s="27"/>
      <c r="B111" s="3" t="s">
        <v>289</v>
      </c>
      <c r="C111" s="3" t="s">
        <v>34</v>
      </c>
      <c r="D111" s="3">
        <v>1342</v>
      </c>
      <c r="E111" s="3">
        <v>1214</v>
      </c>
      <c r="F111" s="3">
        <v>1110</v>
      </c>
      <c r="G111" s="3">
        <v>1075</v>
      </c>
      <c r="H111" s="3"/>
      <c r="I111" s="3"/>
      <c r="J111" s="25">
        <f t="shared" si="9"/>
        <v>4741</v>
      </c>
      <c r="K111" s="25">
        <f t="shared" si="10"/>
        <v>24</v>
      </c>
      <c r="L111" s="38">
        <f t="shared" si="11"/>
        <v>197.54166666666666</v>
      </c>
      <c r="M111" s="36"/>
      <c r="N111" s="6"/>
      <c r="O111" s="6"/>
      <c r="P111" s="6"/>
      <c r="Q111" s="6"/>
      <c r="R111" s="6"/>
      <c r="S111" s="6"/>
      <c r="T111" s="49"/>
      <c r="U111" s="6"/>
    </row>
    <row r="112" spans="1:21">
      <c r="A112" s="3"/>
      <c r="B112" s="3" t="s">
        <v>274</v>
      </c>
      <c r="C112" s="3" t="s">
        <v>275</v>
      </c>
      <c r="D112" s="3">
        <v>1204</v>
      </c>
      <c r="E112" s="3">
        <v>1202</v>
      </c>
      <c r="F112" s="3">
        <v>1149</v>
      </c>
      <c r="G112" s="3"/>
      <c r="H112" s="3"/>
      <c r="I112" s="3"/>
      <c r="J112" s="25">
        <f t="shared" si="9"/>
        <v>3555</v>
      </c>
      <c r="K112" s="25">
        <f t="shared" si="10"/>
        <v>18</v>
      </c>
      <c r="L112" s="38">
        <f t="shared" si="11"/>
        <v>197.5</v>
      </c>
      <c r="M112" s="36"/>
      <c r="N112" s="6"/>
      <c r="O112" s="6"/>
      <c r="P112" s="6"/>
      <c r="Q112" s="6"/>
      <c r="R112" s="49"/>
      <c r="S112" s="49"/>
      <c r="T112" s="49"/>
      <c r="U112" s="6"/>
    </row>
    <row r="113" spans="1:21">
      <c r="A113" s="27"/>
      <c r="B113" s="3" t="s">
        <v>237</v>
      </c>
      <c r="C113" s="3" t="s">
        <v>63</v>
      </c>
      <c r="D113" s="3">
        <v>1243</v>
      </c>
      <c r="E113" s="3">
        <v>1198</v>
      </c>
      <c r="F113" s="3">
        <v>1162</v>
      </c>
      <c r="G113" s="3">
        <v>1136</v>
      </c>
      <c r="H113" s="3"/>
      <c r="I113" s="3"/>
      <c r="J113" s="25">
        <f t="shared" si="9"/>
        <v>4739</v>
      </c>
      <c r="K113" s="25">
        <f t="shared" si="10"/>
        <v>24</v>
      </c>
      <c r="L113" s="38">
        <f t="shared" si="11"/>
        <v>197.45833333333334</v>
      </c>
      <c r="M113" s="36"/>
      <c r="N113" s="6"/>
      <c r="O113" s="6"/>
      <c r="P113" s="6"/>
      <c r="Q113" s="6"/>
      <c r="R113" s="6"/>
      <c r="S113" s="6"/>
      <c r="T113" s="49"/>
      <c r="U113" s="6"/>
    </row>
    <row r="114" spans="1:21">
      <c r="A114" s="3"/>
      <c r="B114" s="27" t="s">
        <v>284</v>
      </c>
      <c r="C114" s="27" t="s">
        <v>16</v>
      </c>
      <c r="D114" s="3">
        <v>1207</v>
      </c>
      <c r="E114" s="3">
        <v>1171</v>
      </c>
      <c r="F114" s="3">
        <v>1156</v>
      </c>
      <c r="G114" s="3"/>
      <c r="H114" s="3"/>
      <c r="I114" s="3"/>
      <c r="J114" s="25">
        <f t="shared" si="9"/>
        <v>3534</v>
      </c>
      <c r="K114" s="25">
        <f t="shared" si="10"/>
        <v>18</v>
      </c>
      <c r="L114" s="38">
        <f t="shared" si="11"/>
        <v>196.33333333333334</v>
      </c>
      <c r="M114" s="36"/>
      <c r="N114" s="6"/>
      <c r="O114" s="6"/>
      <c r="P114" s="6"/>
      <c r="Q114" s="6"/>
      <c r="R114" s="49"/>
      <c r="S114" s="49"/>
      <c r="T114" s="49"/>
      <c r="U114" s="6"/>
    </row>
    <row r="115" spans="1:21">
      <c r="A115" s="3"/>
      <c r="B115" s="3" t="s">
        <v>194</v>
      </c>
      <c r="C115" s="3" t="s">
        <v>64</v>
      </c>
      <c r="D115" s="3">
        <v>1176</v>
      </c>
      <c r="E115" s="3"/>
      <c r="F115" s="3"/>
      <c r="G115" s="3"/>
      <c r="H115" s="3"/>
      <c r="I115" s="3"/>
      <c r="J115" s="25">
        <f t="shared" si="9"/>
        <v>1176</v>
      </c>
      <c r="K115" s="25">
        <f t="shared" si="10"/>
        <v>6</v>
      </c>
      <c r="L115" s="38">
        <f t="shared" si="11"/>
        <v>196</v>
      </c>
      <c r="M115" s="36"/>
      <c r="N115" s="6"/>
      <c r="O115" s="6"/>
      <c r="P115" s="6"/>
      <c r="Q115" s="6"/>
      <c r="R115" s="49"/>
      <c r="S115" s="49"/>
      <c r="T115" s="49"/>
      <c r="U115" s="6"/>
    </row>
    <row r="116" spans="1:21">
      <c r="A116" s="27"/>
      <c r="B116" s="3" t="s">
        <v>154</v>
      </c>
      <c r="C116" s="3" t="s">
        <v>24</v>
      </c>
      <c r="D116" s="3">
        <v>1192</v>
      </c>
      <c r="E116" s="3">
        <v>1148</v>
      </c>
      <c r="F116" s="3"/>
      <c r="G116" s="3"/>
      <c r="H116" s="3"/>
      <c r="I116" s="3"/>
      <c r="J116" s="3">
        <f t="shared" si="9"/>
        <v>2340</v>
      </c>
      <c r="K116" s="3">
        <f t="shared" si="10"/>
        <v>12</v>
      </c>
      <c r="L116" s="39">
        <f t="shared" si="11"/>
        <v>195</v>
      </c>
      <c r="M116" s="36"/>
      <c r="N116" s="6"/>
      <c r="O116" s="6"/>
      <c r="P116" s="6"/>
      <c r="Q116" s="6"/>
      <c r="R116" s="49"/>
      <c r="S116" s="49"/>
      <c r="T116" s="49"/>
      <c r="U116" s="6"/>
    </row>
    <row r="117" spans="1:21">
      <c r="A117" s="3"/>
      <c r="B117" s="3" t="s">
        <v>264</v>
      </c>
      <c r="C117" s="3" t="s">
        <v>63</v>
      </c>
      <c r="D117" s="3">
        <v>1155</v>
      </c>
      <c r="E117" s="3"/>
      <c r="F117" s="3"/>
      <c r="G117" s="3"/>
      <c r="H117" s="3"/>
      <c r="I117" s="3"/>
      <c r="J117" s="25">
        <f t="shared" si="9"/>
        <v>1155</v>
      </c>
      <c r="K117" s="25">
        <f t="shared" si="10"/>
        <v>6</v>
      </c>
      <c r="L117" s="38">
        <f t="shared" si="11"/>
        <v>192.5</v>
      </c>
      <c r="M117" s="36"/>
      <c r="N117" s="6"/>
      <c r="O117" s="6"/>
      <c r="P117" s="6"/>
      <c r="Q117" s="6"/>
      <c r="R117" s="49"/>
      <c r="S117" s="49"/>
      <c r="T117" s="49"/>
      <c r="U117" s="6"/>
    </row>
    <row r="118" spans="1:21">
      <c r="A118" s="27"/>
      <c r="B118" s="3" t="s">
        <v>244</v>
      </c>
      <c r="C118" s="3" t="s">
        <v>245</v>
      </c>
      <c r="D118" s="3">
        <v>1335</v>
      </c>
      <c r="E118" s="3">
        <v>1195</v>
      </c>
      <c r="F118" s="3">
        <v>1169</v>
      </c>
      <c r="G118" s="3">
        <v>1085</v>
      </c>
      <c r="H118" s="3">
        <v>967</v>
      </c>
      <c r="I118" s="3"/>
      <c r="J118" s="25">
        <f t="shared" si="9"/>
        <v>5751</v>
      </c>
      <c r="K118" s="25">
        <f t="shared" si="10"/>
        <v>30</v>
      </c>
      <c r="L118" s="38">
        <f t="shared" si="11"/>
        <v>191.7</v>
      </c>
      <c r="M118" s="36"/>
      <c r="N118" s="6"/>
      <c r="O118" s="6"/>
      <c r="P118" s="6"/>
      <c r="Q118" s="6"/>
      <c r="R118" s="6"/>
      <c r="S118" s="6"/>
      <c r="T118" s="49"/>
      <c r="U118" s="6"/>
    </row>
    <row r="119" spans="1:21">
      <c r="A119" s="3"/>
      <c r="B119" s="3" t="s">
        <v>304</v>
      </c>
      <c r="C119" s="3" t="s">
        <v>52</v>
      </c>
      <c r="D119" s="3">
        <v>1224</v>
      </c>
      <c r="E119" s="3">
        <v>1162</v>
      </c>
      <c r="F119" s="3">
        <v>1061</v>
      </c>
      <c r="G119" s="3"/>
      <c r="H119" s="3"/>
      <c r="I119" s="3"/>
      <c r="J119" s="25">
        <f t="shared" si="9"/>
        <v>3447</v>
      </c>
      <c r="K119" s="25">
        <f t="shared" si="10"/>
        <v>18</v>
      </c>
      <c r="L119" s="38">
        <f t="shared" si="11"/>
        <v>191.5</v>
      </c>
      <c r="M119" s="36"/>
      <c r="N119" s="6"/>
      <c r="O119" s="6"/>
      <c r="P119" s="6"/>
      <c r="Q119" s="6"/>
      <c r="R119" s="49"/>
      <c r="S119" s="49"/>
      <c r="T119" s="49"/>
      <c r="U119" s="6"/>
    </row>
    <row r="120" spans="1:21">
      <c r="A120" s="27"/>
      <c r="B120" s="27" t="s">
        <v>179</v>
      </c>
      <c r="C120" s="27" t="s">
        <v>52</v>
      </c>
      <c r="D120" s="3">
        <v>1231</v>
      </c>
      <c r="E120" s="3">
        <v>1122</v>
      </c>
      <c r="F120" s="3">
        <v>1093</v>
      </c>
      <c r="G120" s="3"/>
      <c r="H120" s="25"/>
      <c r="I120" s="25"/>
      <c r="J120" s="25">
        <f t="shared" si="9"/>
        <v>3446</v>
      </c>
      <c r="K120" s="25">
        <f t="shared" si="10"/>
        <v>18</v>
      </c>
      <c r="L120" s="38">
        <f t="shared" si="11"/>
        <v>191.44444444444446</v>
      </c>
      <c r="M120" s="36"/>
      <c r="N120" s="6"/>
      <c r="O120" s="6"/>
      <c r="P120" s="6"/>
      <c r="Q120" s="6"/>
      <c r="R120" s="6"/>
      <c r="S120" s="6"/>
      <c r="T120" s="49"/>
      <c r="U120" s="6"/>
    </row>
    <row r="121" spans="1:21">
      <c r="A121" s="3"/>
      <c r="B121" s="3" t="s">
        <v>188</v>
      </c>
      <c r="C121" s="3" t="s">
        <v>16</v>
      </c>
      <c r="D121" s="3">
        <v>1346</v>
      </c>
      <c r="E121" s="3">
        <v>1179</v>
      </c>
      <c r="F121" s="3">
        <v>1102</v>
      </c>
      <c r="G121" s="3">
        <v>1085</v>
      </c>
      <c r="H121" s="3">
        <v>1024</v>
      </c>
      <c r="I121" s="3"/>
      <c r="J121" s="25">
        <f t="shared" si="9"/>
        <v>5736</v>
      </c>
      <c r="K121" s="25">
        <f t="shared" si="10"/>
        <v>30</v>
      </c>
      <c r="L121" s="38">
        <f t="shared" si="11"/>
        <v>191.2</v>
      </c>
      <c r="M121" s="36"/>
      <c r="N121" s="6"/>
      <c r="O121" s="6"/>
      <c r="P121" s="6"/>
      <c r="Q121" s="6"/>
      <c r="R121" s="49"/>
      <c r="S121" s="49"/>
      <c r="T121" s="49"/>
      <c r="U121" s="6"/>
    </row>
    <row r="122" spans="1:21">
      <c r="A122" s="27"/>
      <c r="B122" s="3" t="s">
        <v>193</v>
      </c>
      <c r="C122" s="3" t="s">
        <v>34</v>
      </c>
      <c r="D122" s="3">
        <v>1244</v>
      </c>
      <c r="E122" s="3">
        <v>1109</v>
      </c>
      <c r="F122" s="3">
        <v>1079</v>
      </c>
      <c r="G122" s="3"/>
      <c r="H122" s="25"/>
      <c r="I122" s="25"/>
      <c r="J122" s="25">
        <f t="shared" si="9"/>
        <v>3432</v>
      </c>
      <c r="K122" s="25">
        <f t="shared" si="10"/>
        <v>18</v>
      </c>
      <c r="L122" s="38">
        <f t="shared" si="11"/>
        <v>190.66666666666666</v>
      </c>
      <c r="M122" s="36"/>
      <c r="N122" s="6"/>
      <c r="O122" s="6"/>
      <c r="P122" s="6"/>
      <c r="Q122" s="6"/>
      <c r="R122" s="49"/>
      <c r="S122" s="49"/>
      <c r="T122" s="49"/>
      <c r="U122" s="6"/>
    </row>
    <row r="123" spans="1:21">
      <c r="A123" s="3"/>
      <c r="B123" s="3" t="s">
        <v>263</v>
      </c>
      <c r="C123" s="3" t="s">
        <v>63</v>
      </c>
      <c r="D123" s="3">
        <v>1175</v>
      </c>
      <c r="E123" s="3">
        <v>1096</v>
      </c>
      <c r="F123" s="3"/>
      <c r="G123" s="3"/>
      <c r="H123" s="3"/>
      <c r="I123" s="3"/>
      <c r="J123" s="25">
        <f t="shared" si="9"/>
        <v>2271</v>
      </c>
      <c r="K123" s="25">
        <f t="shared" si="10"/>
        <v>12</v>
      </c>
      <c r="L123" s="38">
        <f t="shared" si="11"/>
        <v>189.25</v>
      </c>
      <c r="M123" s="36"/>
      <c r="N123" s="6"/>
      <c r="O123" s="6"/>
      <c r="P123" s="6"/>
      <c r="Q123" s="6"/>
      <c r="R123" s="6"/>
      <c r="S123" s="6"/>
      <c r="T123" s="49"/>
      <c r="U123" s="6"/>
    </row>
    <row r="124" spans="1:21">
      <c r="A124" s="27"/>
      <c r="B124" s="3" t="s">
        <v>318</v>
      </c>
      <c r="C124" s="3" t="s">
        <v>63</v>
      </c>
      <c r="D124" s="3">
        <v>1135</v>
      </c>
      <c r="E124" s="3"/>
      <c r="F124" s="3"/>
      <c r="G124" s="3"/>
      <c r="H124" s="3"/>
      <c r="I124" s="3"/>
      <c r="J124" s="3">
        <f t="shared" ref="J124:J155" si="12">SUM(D124:I124)</f>
        <v>1135</v>
      </c>
      <c r="K124" s="3">
        <f t="shared" ref="K124:K155" si="13">COUNT(D124:I124)*6</f>
        <v>6</v>
      </c>
      <c r="L124" s="39">
        <f t="shared" ref="L124:L155" si="14">J124/K124</f>
        <v>189.16666666666666</v>
      </c>
      <c r="M124" s="36"/>
      <c r="N124" s="6"/>
      <c r="O124" s="6"/>
      <c r="P124" s="6"/>
      <c r="Q124" s="6"/>
      <c r="R124" s="6"/>
      <c r="S124" s="6"/>
      <c r="T124" s="6"/>
      <c r="U124" s="6"/>
    </row>
    <row r="125" spans="1:21">
      <c r="A125" s="3"/>
      <c r="B125" s="3" t="s">
        <v>250</v>
      </c>
      <c r="C125" s="3" t="s">
        <v>64</v>
      </c>
      <c r="D125" s="3">
        <v>1208</v>
      </c>
      <c r="E125" s="3">
        <v>1111</v>
      </c>
      <c r="F125" s="3">
        <v>1049</v>
      </c>
      <c r="G125" s="3"/>
      <c r="H125" s="3"/>
      <c r="I125" s="3"/>
      <c r="J125" s="3">
        <f t="shared" si="12"/>
        <v>3368</v>
      </c>
      <c r="K125" s="3">
        <f t="shared" si="13"/>
        <v>18</v>
      </c>
      <c r="L125" s="39">
        <f t="shared" si="14"/>
        <v>187.11111111111111</v>
      </c>
      <c r="M125" s="36"/>
      <c r="N125" s="6"/>
      <c r="O125" s="6"/>
      <c r="P125" s="6"/>
      <c r="Q125" s="6"/>
      <c r="R125" s="49"/>
      <c r="S125" s="49"/>
      <c r="T125" s="49"/>
      <c r="U125" s="6"/>
    </row>
    <row r="126" spans="1:21">
      <c r="A126" s="27"/>
      <c r="B126" s="3" t="s">
        <v>149</v>
      </c>
      <c r="C126" s="3" t="s">
        <v>52</v>
      </c>
      <c r="D126" s="3">
        <v>1180</v>
      </c>
      <c r="E126" s="3">
        <v>1118</v>
      </c>
      <c r="F126" s="3">
        <v>1067</v>
      </c>
      <c r="G126" s="3"/>
      <c r="H126" s="3"/>
      <c r="I126" s="3"/>
      <c r="J126" s="25">
        <f t="shared" si="12"/>
        <v>3365</v>
      </c>
      <c r="K126" s="25">
        <f t="shared" si="13"/>
        <v>18</v>
      </c>
      <c r="L126" s="38">
        <f t="shared" si="14"/>
        <v>186.94444444444446</v>
      </c>
      <c r="M126" s="36"/>
      <c r="N126" s="6"/>
      <c r="O126" s="6"/>
      <c r="P126" s="6"/>
      <c r="Q126" s="6"/>
      <c r="R126" s="6"/>
      <c r="S126" s="6"/>
      <c r="T126" s="49"/>
      <c r="U126" s="6"/>
    </row>
    <row r="127" spans="1:21">
      <c r="A127" s="3"/>
      <c r="B127" s="3" t="s">
        <v>172</v>
      </c>
      <c r="C127" s="3" t="s">
        <v>52</v>
      </c>
      <c r="D127" s="3">
        <v>1232</v>
      </c>
      <c r="E127" s="3">
        <v>1147</v>
      </c>
      <c r="F127" s="3">
        <v>1108</v>
      </c>
      <c r="G127" s="3">
        <v>1069</v>
      </c>
      <c r="H127" s="3">
        <v>1047</v>
      </c>
      <c r="I127" s="3"/>
      <c r="J127" s="25">
        <f t="shared" si="12"/>
        <v>5603</v>
      </c>
      <c r="K127" s="25">
        <f t="shared" si="13"/>
        <v>30</v>
      </c>
      <c r="L127" s="38">
        <f t="shared" si="14"/>
        <v>186.76666666666668</v>
      </c>
      <c r="M127" s="36"/>
      <c r="N127" s="6"/>
      <c r="O127" s="6"/>
      <c r="P127" s="6"/>
      <c r="Q127" s="6"/>
      <c r="R127" s="6"/>
      <c r="S127" s="6"/>
      <c r="T127" s="49"/>
      <c r="U127" s="6"/>
    </row>
    <row r="128" spans="1:21">
      <c r="A128" s="27"/>
      <c r="B128" s="3" t="s">
        <v>273</v>
      </c>
      <c r="C128" s="3" t="s">
        <v>63</v>
      </c>
      <c r="D128" s="3">
        <v>1181</v>
      </c>
      <c r="E128" s="3">
        <v>1121</v>
      </c>
      <c r="F128" s="3">
        <v>1053</v>
      </c>
      <c r="G128" s="3"/>
      <c r="H128" s="25"/>
      <c r="I128" s="25"/>
      <c r="J128" s="25">
        <f t="shared" si="12"/>
        <v>3355</v>
      </c>
      <c r="K128" s="25">
        <f t="shared" si="13"/>
        <v>18</v>
      </c>
      <c r="L128" s="38">
        <f t="shared" si="14"/>
        <v>186.38888888888889</v>
      </c>
      <c r="M128" s="36"/>
      <c r="N128" s="6"/>
      <c r="O128" s="6"/>
      <c r="P128" s="6"/>
      <c r="Q128" s="6"/>
      <c r="R128" s="6"/>
      <c r="S128" s="6"/>
      <c r="T128" s="49"/>
      <c r="U128" s="6"/>
    </row>
    <row r="129" spans="1:21">
      <c r="A129" s="3"/>
      <c r="B129" s="3" t="s">
        <v>48</v>
      </c>
      <c r="C129" s="3" t="s">
        <v>16</v>
      </c>
      <c r="D129" s="3">
        <v>1144</v>
      </c>
      <c r="E129" s="3">
        <v>1138</v>
      </c>
      <c r="F129" s="3">
        <v>1121</v>
      </c>
      <c r="G129" s="3">
        <v>1108</v>
      </c>
      <c r="H129" s="3">
        <v>1036</v>
      </c>
      <c r="I129" s="3"/>
      <c r="J129" s="25">
        <f t="shared" si="12"/>
        <v>5547</v>
      </c>
      <c r="K129" s="25">
        <f t="shared" si="13"/>
        <v>30</v>
      </c>
      <c r="L129" s="38">
        <f t="shared" si="14"/>
        <v>184.9</v>
      </c>
      <c r="M129" s="36"/>
      <c r="N129" s="6"/>
      <c r="O129" s="6"/>
      <c r="P129" s="6"/>
      <c r="Q129" s="6"/>
      <c r="R129" s="49"/>
      <c r="S129" s="49"/>
      <c r="T129" s="49"/>
      <c r="U129" s="6"/>
    </row>
    <row r="130" spans="1:21">
      <c r="A130" s="27"/>
      <c r="B130" s="3" t="s">
        <v>225</v>
      </c>
      <c r="C130" s="3" t="s">
        <v>19</v>
      </c>
      <c r="D130" s="3">
        <v>1161</v>
      </c>
      <c r="E130" s="3">
        <v>1105</v>
      </c>
      <c r="F130" s="3">
        <v>1069</v>
      </c>
      <c r="G130" s="3">
        <v>1057</v>
      </c>
      <c r="H130" s="25"/>
      <c r="I130" s="25"/>
      <c r="J130" s="25">
        <f t="shared" si="12"/>
        <v>4392</v>
      </c>
      <c r="K130" s="25">
        <f t="shared" si="13"/>
        <v>24</v>
      </c>
      <c r="L130" s="38">
        <f t="shared" si="14"/>
        <v>183</v>
      </c>
      <c r="M130" s="36"/>
      <c r="N130" s="6"/>
      <c r="O130" s="6"/>
      <c r="P130" s="6"/>
      <c r="Q130" s="6"/>
      <c r="R130" s="6"/>
      <c r="S130" s="6"/>
      <c r="T130" s="49"/>
      <c r="U130" s="6"/>
    </row>
    <row r="131" spans="1:21">
      <c r="A131" s="3"/>
      <c r="B131" s="3" t="s">
        <v>175</v>
      </c>
      <c r="C131" s="3" t="s">
        <v>24</v>
      </c>
      <c r="D131" s="3">
        <v>1181</v>
      </c>
      <c r="E131" s="3">
        <v>1070</v>
      </c>
      <c r="F131" s="3">
        <v>1042</v>
      </c>
      <c r="G131" s="3"/>
      <c r="H131" s="3"/>
      <c r="I131" s="3"/>
      <c r="J131" s="25">
        <f t="shared" si="12"/>
        <v>3293</v>
      </c>
      <c r="K131" s="25">
        <f t="shared" si="13"/>
        <v>18</v>
      </c>
      <c r="L131" s="38">
        <f t="shared" si="14"/>
        <v>182.94444444444446</v>
      </c>
      <c r="M131" s="36"/>
      <c r="N131" s="6"/>
      <c r="O131" s="6"/>
      <c r="P131" s="6"/>
      <c r="Q131" s="6"/>
      <c r="R131" s="49"/>
      <c r="S131" s="49"/>
      <c r="T131" s="49"/>
      <c r="U131" s="6"/>
    </row>
    <row r="132" spans="1:21">
      <c r="A132" s="27"/>
      <c r="B132" s="27" t="s">
        <v>239</v>
      </c>
      <c r="C132" s="27" t="s">
        <v>19</v>
      </c>
      <c r="D132" s="3">
        <v>1198</v>
      </c>
      <c r="E132" s="3">
        <v>1120</v>
      </c>
      <c r="F132" s="3">
        <v>1110</v>
      </c>
      <c r="G132" s="3">
        <v>1019</v>
      </c>
      <c r="H132" s="3">
        <v>1006</v>
      </c>
      <c r="I132" s="3"/>
      <c r="J132" s="3">
        <f t="shared" si="12"/>
        <v>5453</v>
      </c>
      <c r="K132" s="3">
        <f t="shared" si="13"/>
        <v>30</v>
      </c>
      <c r="L132" s="39">
        <f t="shared" si="14"/>
        <v>181.76666666666668</v>
      </c>
      <c r="M132" s="36"/>
      <c r="N132" s="6"/>
      <c r="O132" s="6"/>
      <c r="P132" s="6"/>
      <c r="Q132" s="6"/>
      <c r="R132" s="6"/>
      <c r="S132" s="6"/>
      <c r="T132" s="49"/>
      <c r="U132" s="6"/>
    </row>
    <row r="133" spans="1:21">
      <c r="A133" s="3"/>
      <c r="B133" s="3" t="s">
        <v>181</v>
      </c>
      <c r="C133" s="3" t="s">
        <v>34</v>
      </c>
      <c r="D133" s="3">
        <v>1238</v>
      </c>
      <c r="E133" s="3">
        <v>1062</v>
      </c>
      <c r="F133" s="3">
        <v>1053</v>
      </c>
      <c r="G133" s="3">
        <v>1008</v>
      </c>
      <c r="H133" s="3"/>
      <c r="I133" s="3"/>
      <c r="J133" s="25">
        <f t="shared" si="12"/>
        <v>4361</v>
      </c>
      <c r="K133" s="25">
        <f t="shared" si="13"/>
        <v>24</v>
      </c>
      <c r="L133" s="38">
        <f t="shared" si="14"/>
        <v>181.70833333333334</v>
      </c>
      <c r="M133" s="36"/>
      <c r="N133" s="6"/>
      <c r="O133" s="6"/>
      <c r="P133" s="6"/>
      <c r="Q133" s="6"/>
      <c r="R133" s="6"/>
      <c r="S133" s="6"/>
      <c r="T133" s="49"/>
      <c r="U133" s="6"/>
    </row>
    <row r="134" spans="1:21">
      <c r="A134" s="27"/>
      <c r="B134" s="3" t="s">
        <v>322</v>
      </c>
      <c r="C134" s="3" t="s">
        <v>63</v>
      </c>
      <c r="D134" s="3">
        <v>1088</v>
      </c>
      <c r="E134" s="3"/>
      <c r="F134" s="3"/>
      <c r="G134" s="3"/>
      <c r="H134" s="3"/>
      <c r="I134" s="3"/>
      <c r="J134" s="25">
        <f t="shared" si="12"/>
        <v>1088</v>
      </c>
      <c r="K134" s="25">
        <f t="shared" si="13"/>
        <v>6</v>
      </c>
      <c r="L134" s="38">
        <f t="shared" si="14"/>
        <v>181.33333333333334</v>
      </c>
      <c r="M134" s="36"/>
      <c r="N134" s="6"/>
      <c r="O134" s="6"/>
      <c r="P134" s="6"/>
      <c r="Q134" s="6"/>
      <c r="R134" s="6"/>
      <c r="S134" s="6"/>
      <c r="T134" s="49"/>
      <c r="U134" s="6"/>
    </row>
    <row r="135" spans="1:21">
      <c r="A135" s="3"/>
      <c r="B135" s="27" t="s">
        <v>314</v>
      </c>
      <c r="C135" s="27" t="s">
        <v>64</v>
      </c>
      <c r="D135" s="3">
        <v>1176</v>
      </c>
      <c r="E135" s="3">
        <v>1071</v>
      </c>
      <c r="F135" s="3">
        <v>1069</v>
      </c>
      <c r="G135" s="3">
        <v>1005</v>
      </c>
      <c r="H135" s="3"/>
      <c r="I135" s="3"/>
      <c r="J135" s="25">
        <f t="shared" si="12"/>
        <v>4321</v>
      </c>
      <c r="K135" s="25">
        <f t="shared" si="13"/>
        <v>24</v>
      </c>
      <c r="L135" s="38">
        <f t="shared" si="14"/>
        <v>180.04166666666666</v>
      </c>
      <c r="M135" s="36"/>
      <c r="N135" s="6"/>
      <c r="O135" s="6"/>
      <c r="P135" s="6"/>
      <c r="Q135" s="6"/>
      <c r="R135" s="6"/>
      <c r="S135" s="6"/>
      <c r="T135" s="49"/>
      <c r="U135" s="6"/>
    </row>
    <row r="136" spans="1:21">
      <c r="A136" s="27"/>
      <c r="B136" s="3" t="s">
        <v>215</v>
      </c>
      <c r="C136" s="27" t="s">
        <v>16</v>
      </c>
      <c r="D136" s="3">
        <v>1258</v>
      </c>
      <c r="E136" s="3">
        <v>1110</v>
      </c>
      <c r="F136" s="3">
        <v>1086</v>
      </c>
      <c r="G136" s="3">
        <v>974</v>
      </c>
      <c r="H136" s="3">
        <v>947</v>
      </c>
      <c r="I136" s="3"/>
      <c r="J136" s="25">
        <f t="shared" si="12"/>
        <v>5375</v>
      </c>
      <c r="K136" s="25">
        <f t="shared" si="13"/>
        <v>30</v>
      </c>
      <c r="L136" s="38">
        <f t="shared" si="14"/>
        <v>179.16666666666666</v>
      </c>
      <c r="M136" s="36"/>
      <c r="N136" s="6"/>
      <c r="O136" s="6"/>
      <c r="P136" s="6"/>
      <c r="Q136" s="6"/>
      <c r="R136" s="6"/>
      <c r="S136" s="6"/>
      <c r="T136" s="49"/>
      <c r="U136" s="6"/>
    </row>
    <row r="137" spans="1:21">
      <c r="A137" s="3"/>
      <c r="B137" s="3" t="s">
        <v>319</v>
      </c>
      <c r="C137" s="3" t="s">
        <v>63</v>
      </c>
      <c r="D137" s="3">
        <v>1116</v>
      </c>
      <c r="E137" s="3">
        <v>1007</v>
      </c>
      <c r="F137" s="3"/>
      <c r="G137" s="3"/>
      <c r="H137" s="3"/>
      <c r="I137" s="3"/>
      <c r="J137" s="25">
        <f t="shared" si="12"/>
        <v>2123</v>
      </c>
      <c r="K137" s="25">
        <f t="shared" si="13"/>
        <v>12</v>
      </c>
      <c r="L137" s="38">
        <f t="shared" si="14"/>
        <v>176.91666666666666</v>
      </c>
      <c r="M137" s="36"/>
      <c r="N137" s="6"/>
      <c r="O137" s="6"/>
      <c r="P137" s="6"/>
      <c r="Q137" s="6"/>
      <c r="R137" s="6"/>
      <c r="S137" s="6"/>
      <c r="T137" s="6"/>
      <c r="U137" s="6"/>
    </row>
    <row r="138" spans="1:21">
      <c r="A138" s="27"/>
      <c r="B138" s="3" t="s">
        <v>303</v>
      </c>
      <c r="C138" s="3" t="s">
        <v>19</v>
      </c>
      <c r="D138" s="3">
        <v>1083</v>
      </c>
      <c r="E138" s="3">
        <v>1024</v>
      </c>
      <c r="F138" s="3"/>
      <c r="G138" s="3"/>
      <c r="H138" s="3"/>
      <c r="I138" s="3"/>
      <c r="J138" s="25">
        <f t="shared" si="12"/>
        <v>2107</v>
      </c>
      <c r="K138" s="25">
        <f t="shared" si="13"/>
        <v>12</v>
      </c>
      <c r="L138" s="38">
        <f t="shared" si="14"/>
        <v>175.58333333333334</v>
      </c>
      <c r="M138" s="36"/>
      <c r="N138" s="6"/>
      <c r="O138" s="6"/>
      <c r="P138" s="6"/>
      <c r="Q138" s="6"/>
      <c r="R138" s="6"/>
      <c r="S138" s="6"/>
      <c r="T138" s="49"/>
      <c r="U138" s="6"/>
    </row>
    <row r="139" spans="1:21">
      <c r="A139" s="3"/>
      <c r="B139" s="3" t="s">
        <v>223</v>
      </c>
      <c r="C139" s="3" t="s">
        <v>34</v>
      </c>
      <c r="D139" s="3">
        <v>1124</v>
      </c>
      <c r="E139" s="3">
        <v>1109</v>
      </c>
      <c r="F139" s="3">
        <v>1084</v>
      </c>
      <c r="G139" s="3">
        <v>995</v>
      </c>
      <c r="H139" s="3">
        <v>948</v>
      </c>
      <c r="I139" s="3"/>
      <c r="J139" s="25">
        <f t="shared" si="12"/>
        <v>5260</v>
      </c>
      <c r="K139" s="25">
        <f t="shared" si="13"/>
        <v>30</v>
      </c>
      <c r="L139" s="38">
        <f t="shared" si="14"/>
        <v>175.33333333333334</v>
      </c>
      <c r="M139" s="36"/>
      <c r="N139" s="6"/>
      <c r="O139" s="6"/>
      <c r="P139" s="6"/>
      <c r="Q139" s="6"/>
      <c r="R139" s="6"/>
      <c r="S139" s="6"/>
      <c r="T139" s="49"/>
      <c r="U139" s="6"/>
    </row>
    <row r="140" spans="1:21">
      <c r="A140" s="27"/>
      <c r="B140" s="27" t="s">
        <v>311</v>
      </c>
      <c r="C140" s="27" t="s">
        <v>64</v>
      </c>
      <c r="D140" s="3">
        <v>1046</v>
      </c>
      <c r="E140" s="3"/>
      <c r="F140" s="3"/>
      <c r="G140" s="3"/>
      <c r="H140" s="3"/>
      <c r="I140" s="3"/>
      <c r="J140" s="25">
        <f t="shared" si="12"/>
        <v>1046</v>
      </c>
      <c r="K140" s="25">
        <f t="shared" si="13"/>
        <v>6</v>
      </c>
      <c r="L140" s="38">
        <f t="shared" si="14"/>
        <v>174.33333333333334</v>
      </c>
      <c r="M140" s="36"/>
      <c r="N140" s="6"/>
      <c r="O140" s="6"/>
      <c r="P140" s="6"/>
      <c r="Q140" s="6"/>
      <c r="R140" s="6"/>
      <c r="S140" s="6"/>
      <c r="T140" s="49"/>
      <c r="U140" s="6"/>
    </row>
    <row r="141" spans="1:21">
      <c r="A141" s="3"/>
      <c r="B141" s="3" t="s">
        <v>240</v>
      </c>
      <c r="C141" s="3" t="s">
        <v>24</v>
      </c>
      <c r="D141" s="3">
        <v>1116</v>
      </c>
      <c r="E141" s="3">
        <v>1030</v>
      </c>
      <c r="F141" s="3">
        <v>1015</v>
      </c>
      <c r="G141" s="3">
        <v>1012</v>
      </c>
      <c r="H141" s="3"/>
      <c r="I141" s="3"/>
      <c r="J141" s="3">
        <f t="shared" si="12"/>
        <v>4173</v>
      </c>
      <c r="K141" s="3">
        <f t="shared" si="13"/>
        <v>24</v>
      </c>
      <c r="L141" s="39">
        <f t="shared" si="14"/>
        <v>173.875</v>
      </c>
      <c r="M141" s="36"/>
      <c r="N141" s="6"/>
      <c r="O141" s="6"/>
      <c r="P141" s="6"/>
      <c r="Q141" s="6"/>
      <c r="R141" s="6"/>
      <c r="S141" s="6"/>
      <c r="T141" s="49"/>
      <c r="U141" s="6"/>
    </row>
    <row r="142" spans="1:21">
      <c r="A142" s="27"/>
      <c r="B142" s="3" t="s">
        <v>272</v>
      </c>
      <c r="C142" s="27" t="s">
        <v>52</v>
      </c>
      <c r="D142" s="3">
        <v>1291</v>
      </c>
      <c r="E142" s="3">
        <v>1067</v>
      </c>
      <c r="F142" s="3">
        <v>956</v>
      </c>
      <c r="G142" s="3">
        <v>956</v>
      </c>
      <c r="H142" s="3">
        <v>927</v>
      </c>
      <c r="I142" s="3"/>
      <c r="J142" s="25">
        <f t="shared" si="12"/>
        <v>5197</v>
      </c>
      <c r="K142" s="25">
        <f t="shared" si="13"/>
        <v>30</v>
      </c>
      <c r="L142" s="38">
        <f t="shared" si="14"/>
        <v>173.23333333333332</v>
      </c>
      <c r="M142" s="36"/>
      <c r="N142" s="6"/>
      <c r="O142" s="6"/>
      <c r="P142" s="6"/>
      <c r="Q142" s="6"/>
      <c r="R142" s="6"/>
      <c r="S142" s="6"/>
      <c r="T142" s="49"/>
      <c r="U142" s="6"/>
    </row>
    <row r="143" spans="1:21">
      <c r="A143" s="3"/>
      <c r="B143" s="3" t="s">
        <v>280</v>
      </c>
      <c r="C143" s="3" t="s">
        <v>281</v>
      </c>
      <c r="D143" s="3">
        <v>1039</v>
      </c>
      <c r="E143" s="3"/>
      <c r="F143" s="3"/>
      <c r="G143" s="3"/>
      <c r="H143" s="3"/>
      <c r="I143" s="3"/>
      <c r="J143" s="3">
        <f t="shared" si="12"/>
        <v>1039</v>
      </c>
      <c r="K143" s="3">
        <f t="shared" si="13"/>
        <v>6</v>
      </c>
      <c r="L143" s="39">
        <f t="shared" si="14"/>
        <v>173.16666666666666</v>
      </c>
      <c r="M143" s="36"/>
      <c r="N143" s="6"/>
      <c r="O143" s="6"/>
      <c r="P143" s="6"/>
      <c r="Q143" s="6"/>
      <c r="R143" s="6"/>
      <c r="S143" s="6"/>
      <c r="T143" s="49"/>
      <c r="U143" s="6"/>
    </row>
    <row r="144" spans="1:21">
      <c r="A144" s="27"/>
      <c r="B144" s="3" t="s">
        <v>150</v>
      </c>
      <c r="C144" s="3" t="s">
        <v>52</v>
      </c>
      <c r="D144" s="3">
        <v>1129</v>
      </c>
      <c r="E144" s="3">
        <v>1063</v>
      </c>
      <c r="F144" s="3">
        <v>988</v>
      </c>
      <c r="G144" s="3">
        <v>974</v>
      </c>
      <c r="H144" s="3"/>
      <c r="I144" s="3"/>
      <c r="J144" s="25">
        <f t="shared" si="12"/>
        <v>4154</v>
      </c>
      <c r="K144" s="25">
        <f t="shared" si="13"/>
        <v>24</v>
      </c>
      <c r="L144" s="38">
        <f t="shared" si="14"/>
        <v>173.08333333333334</v>
      </c>
      <c r="M144" s="36"/>
      <c r="N144" s="6"/>
      <c r="O144" s="6"/>
      <c r="P144" s="6"/>
      <c r="Q144" s="6"/>
      <c r="R144" s="6"/>
      <c r="S144" s="6"/>
      <c r="T144" s="49"/>
      <c r="U144" s="6"/>
    </row>
    <row r="145" spans="1:21">
      <c r="A145" s="27"/>
      <c r="B145" s="3" t="s">
        <v>177</v>
      </c>
      <c r="C145" s="3" t="s">
        <v>64</v>
      </c>
      <c r="D145" s="3">
        <v>1146</v>
      </c>
      <c r="E145" s="3">
        <v>1114</v>
      </c>
      <c r="F145" s="3">
        <v>1007</v>
      </c>
      <c r="G145" s="3">
        <v>962</v>
      </c>
      <c r="H145" s="3">
        <v>949</v>
      </c>
      <c r="I145" s="3"/>
      <c r="J145" s="25">
        <f t="shared" si="12"/>
        <v>5178</v>
      </c>
      <c r="K145" s="25">
        <f t="shared" si="13"/>
        <v>30</v>
      </c>
      <c r="L145" s="38">
        <f t="shared" si="14"/>
        <v>172.6</v>
      </c>
      <c r="M145" s="36"/>
      <c r="N145" s="6"/>
      <c r="O145" s="6"/>
      <c r="P145" s="6"/>
      <c r="Q145" s="6"/>
      <c r="R145" s="6"/>
      <c r="S145" s="6"/>
      <c r="T145" s="49"/>
      <c r="U145" s="6"/>
    </row>
    <row r="146" spans="1:21">
      <c r="A146" s="3"/>
      <c r="B146" s="3" t="s">
        <v>265</v>
      </c>
      <c r="C146" s="3" t="s">
        <v>24</v>
      </c>
      <c r="D146" s="3">
        <v>1091</v>
      </c>
      <c r="E146" s="3">
        <v>1008</v>
      </c>
      <c r="F146" s="3">
        <v>1004</v>
      </c>
      <c r="G146" s="3"/>
      <c r="H146" s="3"/>
      <c r="I146" s="3"/>
      <c r="J146" s="25">
        <f t="shared" si="12"/>
        <v>3103</v>
      </c>
      <c r="K146" s="25">
        <f t="shared" si="13"/>
        <v>18</v>
      </c>
      <c r="L146" s="38">
        <f t="shared" si="14"/>
        <v>172.38888888888889</v>
      </c>
      <c r="M146" s="36"/>
      <c r="N146" s="6"/>
      <c r="O146" s="6"/>
      <c r="P146" s="6"/>
      <c r="Q146" s="6"/>
      <c r="R146" s="6"/>
      <c r="S146" s="6"/>
      <c r="T146" s="49"/>
      <c r="U146" s="6"/>
    </row>
    <row r="147" spans="1:21">
      <c r="A147" s="27"/>
      <c r="B147" s="3" t="s">
        <v>187</v>
      </c>
      <c r="C147" s="3" t="s">
        <v>33</v>
      </c>
      <c r="D147" s="3">
        <v>1072</v>
      </c>
      <c r="E147" s="3">
        <v>992</v>
      </c>
      <c r="F147" s="3">
        <v>983</v>
      </c>
      <c r="G147" s="3"/>
      <c r="H147" s="3"/>
      <c r="I147" s="3"/>
      <c r="J147" s="25">
        <f t="shared" si="12"/>
        <v>3047</v>
      </c>
      <c r="K147" s="25">
        <f t="shared" si="13"/>
        <v>18</v>
      </c>
      <c r="L147" s="38">
        <f t="shared" si="14"/>
        <v>169.27777777777777</v>
      </c>
      <c r="M147" s="36"/>
      <c r="N147" s="6"/>
      <c r="O147" s="6"/>
      <c r="P147" s="6"/>
      <c r="Q147" s="6"/>
      <c r="R147" s="6"/>
      <c r="S147" s="6"/>
      <c r="T147" s="49"/>
      <c r="U147" s="6"/>
    </row>
    <row r="148" spans="1:21">
      <c r="A148" s="27"/>
      <c r="B148" s="3" t="s">
        <v>59</v>
      </c>
      <c r="C148" s="3" t="s">
        <v>33</v>
      </c>
      <c r="D148" s="3">
        <v>1050</v>
      </c>
      <c r="E148" s="3">
        <v>1015</v>
      </c>
      <c r="F148" s="3">
        <v>972</v>
      </c>
      <c r="G148" s="3"/>
      <c r="H148" s="3"/>
      <c r="I148" s="3"/>
      <c r="J148" s="25">
        <f t="shared" si="12"/>
        <v>3037</v>
      </c>
      <c r="K148" s="25">
        <f t="shared" si="13"/>
        <v>18</v>
      </c>
      <c r="L148" s="38">
        <f t="shared" si="14"/>
        <v>168.72222222222223</v>
      </c>
      <c r="M148" s="36"/>
      <c r="N148" s="6"/>
      <c r="O148" s="6"/>
      <c r="P148" s="6"/>
      <c r="Q148" s="6"/>
      <c r="R148" s="6"/>
      <c r="S148" s="6"/>
      <c r="T148" s="49"/>
      <c r="U148" s="6"/>
    </row>
    <row r="149" spans="1:21">
      <c r="A149" s="27"/>
      <c r="B149" s="3" t="s">
        <v>285</v>
      </c>
      <c r="C149" s="3" t="s">
        <v>24</v>
      </c>
      <c r="D149" s="3">
        <v>1006</v>
      </c>
      <c r="E149" s="3"/>
      <c r="F149" s="3"/>
      <c r="G149" s="3"/>
      <c r="H149" s="3"/>
      <c r="I149" s="3"/>
      <c r="J149" s="25">
        <f t="shared" si="12"/>
        <v>1006</v>
      </c>
      <c r="K149" s="25">
        <f t="shared" si="13"/>
        <v>6</v>
      </c>
      <c r="L149" s="38">
        <f t="shared" si="14"/>
        <v>167.66666666666666</v>
      </c>
      <c r="M149" s="36"/>
      <c r="N149" s="6"/>
      <c r="O149" s="6"/>
      <c r="P149" s="6"/>
      <c r="Q149" s="6"/>
      <c r="R149" s="6"/>
      <c r="S149" s="6"/>
      <c r="T149" s="49"/>
      <c r="U149" s="6"/>
    </row>
    <row r="150" spans="1:21">
      <c r="A150" s="3"/>
      <c r="B150" s="27" t="s">
        <v>312</v>
      </c>
      <c r="C150" s="27" t="s">
        <v>63</v>
      </c>
      <c r="D150" s="3">
        <v>1040</v>
      </c>
      <c r="E150" s="3">
        <v>1013</v>
      </c>
      <c r="F150" s="3">
        <v>959</v>
      </c>
      <c r="G150" s="3"/>
      <c r="H150" s="3"/>
      <c r="I150" s="3"/>
      <c r="J150" s="25">
        <f t="shared" si="12"/>
        <v>3012</v>
      </c>
      <c r="K150" s="25">
        <f t="shared" si="13"/>
        <v>18</v>
      </c>
      <c r="L150" s="38">
        <f t="shared" si="14"/>
        <v>167.33333333333334</v>
      </c>
      <c r="M150" s="36"/>
      <c r="N150" s="6"/>
      <c r="O150" s="6"/>
      <c r="P150" s="6"/>
      <c r="Q150" s="6"/>
      <c r="R150" s="6"/>
      <c r="S150" s="6"/>
      <c r="T150" s="49"/>
      <c r="U150" s="6"/>
    </row>
    <row r="151" spans="1:21">
      <c r="A151" s="27"/>
      <c r="B151" s="3" t="s">
        <v>298</v>
      </c>
      <c r="C151" s="3" t="s">
        <v>34</v>
      </c>
      <c r="D151" s="3">
        <v>1100</v>
      </c>
      <c r="E151" s="3">
        <v>1071</v>
      </c>
      <c r="F151" s="3">
        <v>929</v>
      </c>
      <c r="G151" s="3">
        <v>915</v>
      </c>
      <c r="H151" s="3"/>
      <c r="I151" s="3"/>
      <c r="J151" s="25">
        <f t="shared" si="12"/>
        <v>4015</v>
      </c>
      <c r="K151" s="25">
        <f t="shared" si="13"/>
        <v>24</v>
      </c>
      <c r="L151" s="38">
        <f t="shared" si="14"/>
        <v>167.29166666666666</v>
      </c>
      <c r="M151" s="36"/>
      <c r="N151" s="6"/>
      <c r="O151" s="6"/>
      <c r="P151" s="6"/>
      <c r="Q151" s="6"/>
      <c r="R151" s="6"/>
      <c r="S151" s="6"/>
      <c r="T151" s="49"/>
      <c r="U151" s="6"/>
    </row>
    <row r="152" spans="1:21">
      <c r="A152" s="3"/>
      <c r="B152" s="3" t="s">
        <v>316</v>
      </c>
      <c r="C152" s="3" t="s">
        <v>34</v>
      </c>
      <c r="D152" s="3">
        <v>1070</v>
      </c>
      <c r="E152" s="3">
        <v>999</v>
      </c>
      <c r="F152" s="3">
        <v>979</v>
      </c>
      <c r="G152" s="3">
        <v>926</v>
      </c>
      <c r="H152" s="3"/>
      <c r="I152" s="3"/>
      <c r="J152" s="25">
        <f t="shared" si="12"/>
        <v>3974</v>
      </c>
      <c r="K152" s="25">
        <f t="shared" si="13"/>
        <v>24</v>
      </c>
      <c r="L152" s="38">
        <f t="shared" si="14"/>
        <v>165.58333333333334</v>
      </c>
      <c r="M152" s="36"/>
      <c r="N152" s="6"/>
      <c r="O152" s="6"/>
      <c r="P152" s="6"/>
      <c r="Q152" s="6"/>
      <c r="R152" s="6"/>
      <c r="S152" s="6"/>
      <c r="T152" s="49"/>
      <c r="U152" s="6"/>
    </row>
    <row r="153" spans="1:21">
      <c r="A153" s="3"/>
      <c r="B153" s="3" t="s">
        <v>221</v>
      </c>
      <c r="C153" s="3" t="s">
        <v>33</v>
      </c>
      <c r="D153" s="3">
        <v>1027</v>
      </c>
      <c r="E153" s="3">
        <v>1006</v>
      </c>
      <c r="F153" s="3">
        <v>931</v>
      </c>
      <c r="G153" s="3"/>
      <c r="H153" s="3"/>
      <c r="I153" s="3"/>
      <c r="J153" s="25">
        <f t="shared" si="12"/>
        <v>2964</v>
      </c>
      <c r="K153" s="25">
        <f t="shared" si="13"/>
        <v>18</v>
      </c>
      <c r="L153" s="38">
        <f t="shared" si="14"/>
        <v>164.66666666666666</v>
      </c>
      <c r="M153" s="36"/>
      <c r="N153" s="6"/>
      <c r="O153" s="6"/>
      <c r="P153" s="6"/>
      <c r="Q153" s="6"/>
      <c r="R153" s="6"/>
      <c r="S153" s="6"/>
      <c r="T153" s="49"/>
      <c r="U153" s="6"/>
    </row>
    <row r="154" spans="1:21">
      <c r="A154" s="27"/>
      <c r="B154" s="27" t="s">
        <v>234</v>
      </c>
      <c r="C154" s="27" t="s">
        <v>63</v>
      </c>
      <c r="D154" s="3">
        <v>967</v>
      </c>
      <c r="E154" s="3">
        <v>950</v>
      </c>
      <c r="F154" s="3"/>
      <c r="G154" s="3"/>
      <c r="H154" s="3"/>
      <c r="I154" s="3"/>
      <c r="J154" s="25">
        <f t="shared" si="12"/>
        <v>1917</v>
      </c>
      <c r="K154" s="25">
        <f t="shared" si="13"/>
        <v>12</v>
      </c>
      <c r="L154" s="38">
        <f t="shared" si="14"/>
        <v>159.75</v>
      </c>
      <c r="M154" s="36"/>
      <c r="N154" s="6"/>
      <c r="O154" s="6"/>
      <c r="P154" s="6"/>
      <c r="Q154" s="6"/>
      <c r="R154" s="6"/>
      <c r="S154" s="6"/>
      <c r="T154" s="49"/>
      <c r="U154" s="6"/>
    </row>
    <row r="155" spans="1:21">
      <c r="A155" s="3"/>
      <c r="B155" s="3" t="s">
        <v>325</v>
      </c>
      <c r="C155" s="3" t="s">
        <v>24</v>
      </c>
      <c r="D155" s="3">
        <v>951</v>
      </c>
      <c r="E155" s="3"/>
      <c r="F155" s="3"/>
      <c r="G155" s="3"/>
      <c r="H155" s="3"/>
      <c r="I155" s="3"/>
      <c r="J155" s="25">
        <f t="shared" si="12"/>
        <v>951</v>
      </c>
      <c r="K155" s="25">
        <f t="shared" si="13"/>
        <v>6</v>
      </c>
      <c r="L155" s="38">
        <f t="shared" si="14"/>
        <v>158.5</v>
      </c>
      <c r="M155" s="36"/>
      <c r="N155" s="6"/>
      <c r="O155" s="6"/>
      <c r="P155" s="6"/>
      <c r="Q155" s="6"/>
      <c r="R155" s="6"/>
      <c r="S155" s="6"/>
      <c r="T155" s="6"/>
      <c r="U155" s="6"/>
    </row>
    <row r="156" spans="1:21">
      <c r="A156" s="27"/>
      <c r="B156" s="27" t="s">
        <v>267</v>
      </c>
      <c r="C156" s="27" t="s">
        <v>19</v>
      </c>
      <c r="D156" s="3">
        <v>981</v>
      </c>
      <c r="E156" s="3">
        <v>961</v>
      </c>
      <c r="F156" s="3">
        <v>960</v>
      </c>
      <c r="G156" s="3">
        <v>881</v>
      </c>
      <c r="H156" s="4"/>
      <c r="I156" s="4"/>
      <c r="J156" s="25">
        <f t="shared" ref="J156:J161" si="15">SUM(D156:I156)</f>
        <v>3783</v>
      </c>
      <c r="K156" s="25">
        <f t="shared" ref="K156:K161" si="16">COUNT(D156:I156)*6</f>
        <v>24</v>
      </c>
      <c r="L156" s="38">
        <f t="shared" ref="L156:L161" si="17">J156/K156</f>
        <v>157.625</v>
      </c>
      <c r="M156" s="36"/>
      <c r="N156" s="6"/>
      <c r="O156" s="6"/>
      <c r="P156" s="6"/>
      <c r="Q156" s="6"/>
      <c r="R156" s="6"/>
      <c r="S156" s="6"/>
      <c r="T156" s="49"/>
      <c r="U156" s="6"/>
    </row>
    <row r="157" spans="1:21">
      <c r="A157" s="3"/>
      <c r="B157" s="27" t="s">
        <v>315</v>
      </c>
      <c r="C157" s="27" t="s">
        <v>64</v>
      </c>
      <c r="D157" s="3">
        <v>943</v>
      </c>
      <c r="E157" s="3"/>
      <c r="F157" s="3"/>
      <c r="G157" s="3"/>
      <c r="H157" s="3"/>
      <c r="I157" s="3"/>
      <c r="J157" s="25">
        <f t="shared" si="15"/>
        <v>943</v>
      </c>
      <c r="K157" s="25">
        <f t="shared" si="16"/>
        <v>6</v>
      </c>
      <c r="L157" s="38">
        <f t="shared" si="17"/>
        <v>157.16666666666666</v>
      </c>
      <c r="M157" s="36"/>
      <c r="N157" s="6"/>
      <c r="O157" s="6"/>
      <c r="P157" s="6"/>
      <c r="Q157" s="6"/>
      <c r="R157" s="6"/>
      <c r="S157" s="6"/>
      <c r="T157" s="49"/>
      <c r="U157" s="6"/>
    </row>
    <row r="158" spans="1:21">
      <c r="A158" s="27"/>
      <c r="B158" s="3" t="s">
        <v>287</v>
      </c>
      <c r="C158" s="3" t="s">
        <v>34</v>
      </c>
      <c r="D158" s="3">
        <v>982</v>
      </c>
      <c r="E158" s="3">
        <v>938</v>
      </c>
      <c r="F158" s="3">
        <v>874</v>
      </c>
      <c r="G158" s="3">
        <v>830</v>
      </c>
      <c r="H158" s="3"/>
      <c r="I158" s="3"/>
      <c r="J158" s="3">
        <f t="shared" si="15"/>
        <v>3624</v>
      </c>
      <c r="K158" s="3">
        <f t="shared" si="16"/>
        <v>24</v>
      </c>
      <c r="L158" s="39">
        <f t="shared" si="17"/>
        <v>151</v>
      </c>
      <c r="M158" s="36"/>
      <c r="N158" s="6"/>
      <c r="O158" s="6"/>
      <c r="P158" s="6"/>
      <c r="Q158" s="6"/>
      <c r="R158" s="6"/>
      <c r="S158" s="6"/>
      <c r="T158" s="49"/>
      <c r="U158" s="6"/>
    </row>
    <row r="159" spans="1:21">
      <c r="A159" s="3"/>
      <c r="B159" s="3" t="s">
        <v>277</v>
      </c>
      <c r="C159" s="3" t="s">
        <v>34</v>
      </c>
      <c r="D159" s="3">
        <v>901</v>
      </c>
      <c r="E159" s="3">
        <v>866</v>
      </c>
      <c r="F159" s="3"/>
      <c r="G159" s="3"/>
      <c r="H159" s="3"/>
      <c r="I159" s="3"/>
      <c r="J159" s="25">
        <f t="shared" si="15"/>
        <v>1767</v>
      </c>
      <c r="K159" s="25">
        <f t="shared" si="16"/>
        <v>12</v>
      </c>
      <c r="L159" s="38">
        <f t="shared" si="17"/>
        <v>147.25</v>
      </c>
      <c r="M159" s="36"/>
      <c r="N159" s="6"/>
      <c r="O159" s="6"/>
      <c r="P159" s="6"/>
      <c r="Q159" s="6"/>
      <c r="R159" s="17"/>
      <c r="S159" s="17"/>
      <c r="T159" s="49"/>
      <c r="U159" s="6"/>
    </row>
    <row r="160" spans="1:21">
      <c r="A160" s="27"/>
      <c r="B160" s="27" t="s">
        <v>158</v>
      </c>
      <c r="C160" s="27" t="s">
        <v>64</v>
      </c>
      <c r="D160" s="3">
        <v>899</v>
      </c>
      <c r="E160" s="3">
        <v>860</v>
      </c>
      <c r="F160" s="3">
        <v>848</v>
      </c>
      <c r="G160" s="3">
        <v>832</v>
      </c>
      <c r="H160" s="25">
        <v>797</v>
      </c>
      <c r="I160" s="25"/>
      <c r="J160" s="25">
        <f t="shared" si="15"/>
        <v>4236</v>
      </c>
      <c r="K160" s="25">
        <f t="shared" si="16"/>
        <v>30</v>
      </c>
      <c r="L160" s="38">
        <f t="shared" si="17"/>
        <v>141.19999999999999</v>
      </c>
      <c r="M160" s="36"/>
      <c r="N160" s="6"/>
      <c r="O160" s="6"/>
      <c r="P160" s="6"/>
      <c r="Q160" s="6"/>
      <c r="R160" s="6"/>
      <c r="S160" s="6"/>
      <c r="T160" s="49"/>
      <c r="U160" s="6"/>
    </row>
    <row r="161" spans="1:21">
      <c r="A161" s="3"/>
      <c r="B161" s="3" t="s">
        <v>279</v>
      </c>
      <c r="C161" s="3" t="s">
        <v>64</v>
      </c>
      <c r="D161" s="3">
        <v>831</v>
      </c>
      <c r="E161" s="3"/>
      <c r="F161" s="3"/>
      <c r="G161" s="3"/>
      <c r="H161" s="3"/>
      <c r="I161" s="3"/>
      <c r="J161" s="25">
        <f t="shared" si="15"/>
        <v>831</v>
      </c>
      <c r="K161" s="25">
        <f t="shared" si="16"/>
        <v>6</v>
      </c>
      <c r="L161" s="38">
        <f t="shared" si="17"/>
        <v>138.5</v>
      </c>
      <c r="M161" s="36"/>
      <c r="N161" s="6"/>
      <c r="O161" s="6"/>
      <c r="P161" s="6"/>
      <c r="Q161" s="6"/>
      <c r="R161" s="6"/>
      <c r="S161" s="6"/>
      <c r="T161" s="6"/>
      <c r="U161" s="6"/>
    </row>
    <row r="162" spans="1:21">
      <c r="A162" s="27"/>
      <c r="B162" s="27"/>
      <c r="C162" s="27"/>
      <c r="D162" s="3"/>
      <c r="E162" s="3"/>
      <c r="F162" s="3"/>
      <c r="G162" s="3"/>
      <c r="H162" s="25"/>
      <c r="I162" s="25"/>
      <c r="J162" s="25"/>
      <c r="K162" s="25"/>
      <c r="L162" s="38"/>
      <c r="M162" s="36"/>
      <c r="N162" s="6"/>
      <c r="O162" s="6"/>
      <c r="P162" s="6"/>
      <c r="Q162" s="6"/>
      <c r="R162" s="6"/>
      <c r="S162" s="6"/>
      <c r="T162" s="49"/>
      <c r="U162" s="6"/>
    </row>
    <row r="163" spans="1:21">
      <c r="A163" s="3"/>
      <c r="B163" s="3"/>
      <c r="C163" s="3"/>
      <c r="D163" s="3"/>
      <c r="E163" s="3"/>
      <c r="F163" s="3"/>
      <c r="G163" s="3"/>
      <c r="H163" s="3"/>
      <c r="I163" s="3"/>
      <c r="J163" s="25"/>
      <c r="K163" s="25"/>
      <c r="L163" s="38"/>
      <c r="M163" s="36"/>
      <c r="N163" s="6"/>
      <c r="O163" s="6"/>
      <c r="P163" s="6"/>
      <c r="Q163" s="6"/>
      <c r="R163" s="6"/>
      <c r="S163" s="6"/>
      <c r="T163" s="49"/>
      <c r="U163" s="6"/>
    </row>
    <row r="164" spans="1:21">
      <c r="A164" s="27"/>
      <c r="B164" s="3"/>
      <c r="C164" s="27"/>
      <c r="D164" s="3"/>
      <c r="E164" s="3"/>
      <c r="F164" s="3"/>
      <c r="G164" s="3"/>
      <c r="H164" s="3"/>
      <c r="I164" s="3"/>
      <c r="J164" s="25"/>
      <c r="K164" s="25"/>
      <c r="L164" s="38"/>
      <c r="M164" s="36"/>
      <c r="N164" s="6"/>
      <c r="O164" s="6"/>
      <c r="P164" s="6"/>
      <c r="Q164" s="6"/>
      <c r="R164" s="6"/>
      <c r="S164" s="6"/>
      <c r="T164" s="49"/>
      <c r="U164" s="6"/>
    </row>
    <row r="165" spans="1:21">
      <c r="A165" s="3"/>
      <c r="B165" s="3"/>
      <c r="C165" s="3"/>
      <c r="D165" s="3"/>
      <c r="E165" s="3"/>
      <c r="F165" s="3"/>
      <c r="G165" s="3"/>
      <c r="H165" s="3"/>
      <c r="I165" s="3"/>
      <c r="J165" s="25"/>
      <c r="K165" s="25"/>
      <c r="L165" s="38"/>
      <c r="M165" s="36"/>
      <c r="N165" s="6"/>
      <c r="O165" s="6"/>
      <c r="P165" s="6"/>
      <c r="Q165" s="6"/>
      <c r="R165" s="6"/>
      <c r="S165" s="6"/>
      <c r="T165" s="49"/>
      <c r="U165" s="6"/>
    </row>
    <row r="166" spans="1:21">
      <c r="A166" s="3"/>
      <c r="B166" s="3"/>
      <c r="C166" s="3"/>
      <c r="D166" s="3"/>
      <c r="E166" s="3"/>
      <c r="F166" s="3"/>
      <c r="G166" s="3"/>
      <c r="H166" s="3"/>
      <c r="I166" s="3"/>
      <c r="J166" s="25"/>
      <c r="K166" s="25"/>
      <c r="L166" s="38"/>
      <c r="M166" s="36"/>
      <c r="N166" s="6"/>
      <c r="O166" s="6"/>
      <c r="P166" s="6"/>
      <c r="Q166" s="6"/>
      <c r="R166" s="49"/>
      <c r="S166" s="49"/>
      <c r="T166" s="49"/>
      <c r="U166" s="6"/>
    </row>
    <row r="167" spans="1:21">
      <c r="A167" s="2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9"/>
      <c r="M167" s="36"/>
      <c r="N167" s="6"/>
      <c r="O167" s="6"/>
      <c r="P167" s="6"/>
      <c r="Q167" s="6"/>
      <c r="R167" s="6"/>
      <c r="S167" s="6"/>
      <c r="T167" s="6"/>
      <c r="U167" s="6"/>
    </row>
    <row r="168" spans="1:21">
      <c r="A168" s="25"/>
      <c r="B168" s="27"/>
      <c r="C168" s="27"/>
      <c r="D168" s="3"/>
      <c r="E168" s="3"/>
      <c r="F168" s="3"/>
      <c r="G168" s="3"/>
      <c r="H168" s="3"/>
      <c r="I168" s="3"/>
      <c r="J168" s="3"/>
      <c r="K168" s="3"/>
      <c r="L168" s="39"/>
      <c r="M168" s="36"/>
      <c r="N168" s="6"/>
      <c r="O168" s="6"/>
      <c r="P168" s="6"/>
      <c r="Q168" s="6"/>
      <c r="R168" s="6"/>
      <c r="S168" s="6"/>
      <c r="T168" s="6"/>
      <c r="U168" s="6"/>
    </row>
    <row r="169" spans="1:21">
      <c r="A169" s="25"/>
      <c r="B169" s="3"/>
      <c r="C169" s="3"/>
      <c r="D169" s="3"/>
      <c r="E169" s="3"/>
      <c r="F169" s="3"/>
      <c r="G169" s="3"/>
      <c r="H169" s="3"/>
      <c r="I169" s="3"/>
      <c r="J169" s="25"/>
      <c r="K169" s="25"/>
      <c r="L169" s="38"/>
      <c r="M169" s="36"/>
      <c r="N169" s="6"/>
      <c r="O169" s="6"/>
      <c r="P169" s="6"/>
      <c r="Q169" s="6"/>
      <c r="R169" s="6"/>
      <c r="S169" s="6"/>
      <c r="T169" s="6"/>
      <c r="U169" s="6"/>
    </row>
    <row r="170" spans="1:21">
      <c r="A170" s="27"/>
      <c r="B170" s="27"/>
      <c r="C170" s="27"/>
      <c r="D170" s="3"/>
      <c r="E170" s="3"/>
      <c r="F170" s="3"/>
      <c r="G170" s="3"/>
      <c r="H170" s="3"/>
      <c r="I170" s="3"/>
      <c r="J170" s="3"/>
      <c r="K170" s="3"/>
      <c r="L170" s="39"/>
      <c r="M170" s="36"/>
      <c r="N170" s="6"/>
      <c r="O170" s="6"/>
      <c r="P170" s="6"/>
      <c r="Q170" s="6"/>
      <c r="R170" s="6"/>
      <c r="S170" s="6"/>
      <c r="T170" s="6"/>
      <c r="U170" s="6"/>
    </row>
    <row r="171" spans="1:21">
      <c r="A171" s="27"/>
      <c r="B171" s="3"/>
      <c r="C171" s="3"/>
      <c r="D171" s="3"/>
      <c r="E171" s="3"/>
      <c r="F171" s="3"/>
      <c r="G171" s="3"/>
      <c r="H171" s="27"/>
      <c r="I171" s="27"/>
      <c r="J171" s="27"/>
      <c r="K171" s="27"/>
      <c r="L171" s="40"/>
      <c r="M171" s="36"/>
      <c r="N171" s="6"/>
      <c r="O171" s="6"/>
      <c r="P171" s="6"/>
      <c r="Q171" s="6"/>
      <c r="R171" s="6"/>
      <c r="S171" s="6"/>
      <c r="T171" s="6"/>
      <c r="U171" s="6"/>
    </row>
    <row r="172" spans="1:21">
      <c r="A172" s="27"/>
      <c r="B172" s="3"/>
      <c r="C172" s="3"/>
      <c r="D172" s="3"/>
      <c r="E172" s="3"/>
      <c r="F172" s="3"/>
      <c r="G172" s="3"/>
      <c r="H172" s="27"/>
      <c r="I172" s="27"/>
      <c r="J172" s="27"/>
      <c r="K172" s="27"/>
      <c r="L172" s="40"/>
      <c r="M172" s="36"/>
      <c r="N172" s="6"/>
      <c r="O172" s="6"/>
      <c r="P172" s="6"/>
      <c r="Q172" s="6"/>
      <c r="R172" s="6"/>
      <c r="S172" s="6"/>
      <c r="T172" s="6"/>
      <c r="U172" s="6"/>
    </row>
    <row r="173" spans="1:21">
      <c r="A173" s="27"/>
      <c r="B173" s="3"/>
      <c r="C173" s="3"/>
      <c r="D173" s="4"/>
      <c r="E173" s="4"/>
      <c r="F173" s="4"/>
      <c r="G173" s="4"/>
      <c r="H173" s="27"/>
      <c r="I173" s="27"/>
      <c r="J173" s="29"/>
      <c r="K173" s="29"/>
      <c r="L173" s="41"/>
      <c r="M173" s="36"/>
      <c r="N173" s="6"/>
      <c r="O173" s="6"/>
      <c r="P173" s="6"/>
      <c r="Q173" s="6"/>
      <c r="R173" s="6"/>
      <c r="S173" s="6"/>
      <c r="T173" s="6"/>
      <c r="U173" s="6"/>
    </row>
    <row r="174" spans="1:21">
      <c r="A174" s="27"/>
      <c r="B174" s="27"/>
      <c r="C174" s="27"/>
      <c r="D174" s="3"/>
      <c r="E174" s="3"/>
      <c r="F174" s="3"/>
      <c r="G174" s="3"/>
      <c r="H174" s="27"/>
      <c r="I174" s="27"/>
      <c r="J174" s="29"/>
      <c r="K174" s="29"/>
      <c r="L174" s="41"/>
      <c r="M174" s="36"/>
      <c r="N174" s="6"/>
      <c r="O174" s="6"/>
      <c r="P174" s="6"/>
      <c r="Q174" s="6"/>
      <c r="R174" s="6"/>
      <c r="S174" s="6"/>
      <c r="T174" s="6"/>
      <c r="U174" s="6"/>
    </row>
    <row r="175" spans="1:21">
      <c r="A175" s="3"/>
      <c r="B175" s="3"/>
      <c r="C175" s="3"/>
      <c r="D175" s="3"/>
      <c r="E175" s="3"/>
      <c r="F175" s="3"/>
      <c r="G175" s="3"/>
      <c r="H175" s="3"/>
      <c r="I175" s="3"/>
      <c r="J175" s="25"/>
      <c r="K175" s="25"/>
      <c r="L175" s="26"/>
      <c r="M175" s="6"/>
      <c r="N175" s="6"/>
      <c r="O175" s="6"/>
      <c r="P175" s="18"/>
      <c r="Q175" s="6"/>
      <c r="R175" s="6"/>
      <c r="S175" s="6"/>
      <c r="T175" s="6"/>
      <c r="U175" s="6"/>
    </row>
    <row r="176" spans="1:21">
      <c r="A176" s="27"/>
      <c r="B176" s="3"/>
      <c r="C176" s="3"/>
      <c r="D176" s="3"/>
      <c r="E176" s="3"/>
      <c r="F176" s="3"/>
      <c r="G176" s="3"/>
      <c r="H176" s="3"/>
      <c r="I176" s="3"/>
      <c r="J176" s="25"/>
      <c r="K176" s="25"/>
      <c r="L176" s="26"/>
      <c r="M176" s="6"/>
      <c r="N176" s="6"/>
      <c r="O176" s="6"/>
      <c r="P176" s="6"/>
      <c r="Q176" s="6"/>
      <c r="R176" s="6"/>
      <c r="S176" s="6"/>
      <c r="T176" s="6"/>
      <c r="U176" s="6"/>
    </row>
    <row r="177" spans="1:21">
      <c r="A177" s="25"/>
      <c r="B177" s="3"/>
      <c r="C177" s="3"/>
      <c r="D177" s="3"/>
      <c r="E177" s="3"/>
      <c r="F177" s="3"/>
      <c r="G177" s="3"/>
      <c r="H177" s="3"/>
      <c r="I177" s="3"/>
      <c r="J177" s="25"/>
      <c r="K177" s="25"/>
      <c r="L177" s="26"/>
      <c r="N177" s="6"/>
      <c r="O177" s="6"/>
      <c r="P177" s="6"/>
      <c r="Q177" s="6"/>
      <c r="R177" s="6"/>
      <c r="S177" s="6"/>
      <c r="T177" s="6"/>
      <c r="U177" s="6"/>
    </row>
    <row r="178" spans="1:21">
      <c r="A178" s="25"/>
      <c r="B178" s="3"/>
      <c r="C178" s="3"/>
      <c r="D178" s="3"/>
      <c r="E178" s="3"/>
      <c r="F178" s="3"/>
      <c r="G178" s="3"/>
      <c r="H178" s="3"/>
      <c r="I178" s="3"/>
      <c r="J178" s="25"/>
      <c r="K178" s="25"/>
      <c r="L178" s="26"/>
      <c r="N178" s="6"/>
      <c r="O178" s="6"/>
      <c r="P178" s="6"/>
      <c r="Q178" s="6"/>
      <c r="R178" s="6"/>
      <c r="S178" s="6"/>
      <c r="T178" s="6"/>
      <c r="U178" s="6"/>
    </row>
    <row r="179" spans="1:21">
      <c r="A179" s="27"/>
      <c r="B179" s="27"/>
      <c r="C179" s="27"/>
      <c r="D179" s="3"/>
      <c r="E179" s="3"/>
      <c r="F179" s="3"/>
      <c r="G179" s="3"/>
      <c r="H179" s="3"/>
      <c r="I179" s="3"/>
      <c r="J179" s="3"/>
      <c r="K179" s="3"/>
      <c r="L179" s="15"/>
      <c r="N179" s="6"/>
      <c r="O179" s="6"/>
      <c r="P179" s="6"/>
      <c r="Q179" s="6"/>
      <c r="R179" s="6"/>
      <c r="S179" s="6"/>
      <c r="T179" s="6"/>
      <c r="U179" s="6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</sheetPr>
  <dimension ref="A1:T50"/>
  <sheetViews>
    <sheetView workbookViewId="0">
      <selection activeCell="B1" sqref="B1"/>
    </sheetView>
  </sheetViews>
  <sheetFormatPr baseColWidth="10" defaultColWidth="9.140625" defaultRowHeight="12.75"/>
  <cols>
    <col min="1" max="1" width="5.85546875" customWidth="1"/>
    <col min="2" max="2" width="21.140625" customWidth="1"/>
    <col min="3" max="3" width="5.140625" customWidth="1"/>
    <col min="13" max="13" width="5.85546875" customWidth="1"/>
  </cols>
  <sheetData>
    <row r="1" spans="1:20" ht="27">
      <c r="A1" s="1" t="s">
        <v>260</v>
      </c>
      <c r="G1" s="14" t="s">
        <v>124</v>
      </c>
      <c r="H1" s="14"/>
      <c r="J1" s="1" t="s">
        <v>125</v>
      </c>
    </row>
    <row r="2" spans="1:20">
      <c r="B2" t="s">
        <v>14</v>
      </c>
      <c r="C2" t="s">
        <v>0</v>
      </c>
      <c r="D2" s="2">
        <v>1</v>
      </c>
      <c r="E2" s="2">
        <v>2</v>
      </c>
      <c r="F2" s="2">
        <v>3</v>
      </c>
      <c r="G2" s="2">
        <v>4</v>
      </c>
      <c r="H2" s="2">
        <v>5</v>
      </c>
      <c r="I2" s="2">
        <v>6</v>
      </c>
      <c r="J2" s="2" t="s">
        <v>11</v>
      </c>
      <c r="K2" s="2" t="s">
        <v>12</v>
      </c>
      <c r="L2" s="2" t="s">
        <v>13</v>
      </c>
      <c r="M2" s="17"/>
      <c r="N2" s="17"/>
      <c r="O2" s="17"/>
      <c r="P2" s="17"/>
      <c r="Q2" s="17"/>
    </row>
    <row r="3" spans="1:20">
      <c r="A3" s="27">
        <v>1</v>
      </c>
      <c r="B3" s="3" t="s">
        <v>291</v>
      </c>
      <c r="C3" s="3" t="s">
        <v>64</v>
      </c>
      <c r="D3" s="3">
        <v>1350</v>
      </c>
      <c r="E3" s="3">
        <v>1333</v>
      </c>
      <c r="F3" s="3">
        <v>1304</v>
      </c>
      <c r="G3" s="3">
        <v>1260</v>
      </c>
      <c r="H3" s="3">
        <v>1241</v>
      </c>
      <c r="I3" s="3">
        <v>1234</v>
      </c>
      <c r="J3" s="3">
        <f t="shared" ref="J3:J21" si="0">SUM(D3:I3)</f>
        <v>7722</v>
      </c>
      <c r="K3" s="33">
        <f t="shared" ref="K3:K21" si="1">COUNT(D3:I3)*6</f>
        <v>36</v>
      </c>
      <c r="L3" s="15">
        <f t="shared" ref="L3:L21" si="2">J3/K3</f>
        <v>214.5</v>
      </c>
      <c r="M3" s="6"/>
      <c r="N3" s="6"/>
      <c r="O3" s="6"/>
      <c r="P3" s="6"/>
      <c r="Q3" s="6"/>
      <c r="R3" s="6"/>
      <c r="S3" s="34"/>
      <c r="T3" s="6"/>
    </row>
    <row r="4" spans="1:20">
      <c r="A4" s="27">
        <v>2</v>
      </c>
      <c r="B4" s="3" t="s">
        <v>178</v>
      </c>
      <c r="C4" s="3" t="s">
        <v>63</v>
      </c>
      <c r="D4" s="3">
        <v>1432</v>
      </c>
      <c r="E4" s="3">
        <v>1380</v>
      </c>
      <c r="F4" s="3">
        <v>1245</v>
      </c>
      <c r="G4" s="3">
        <v>1232</v>
      </c>
      <c r="H4" s="3">
        <v>1214</v>
      </c>
      <c r="I4" s="27">
        <v>1203</v>
      </c>
      <c r="J4" s="27">
        <f t="shared" si="0"/>
        <v>7706</v>
      </c>
      <c r="K4" s="32">
        <f t="shared" si="1"/>
        <v>36</v>
      </c>
      <c r="L4" s="28">
        <f t="shared" si="2"/>
        <v>214.05555555555554</v>
      </c>
      <c r="M4" s="6"/>
      <c r="N4" s="6"/>
      <c r="O4" s="6"/>
      <c r="P4" s="6"/>
      <c r="Q4" s="6"/>
      <c r="R4" s="6"/>
      <c r="S4" s="34"/>
      <c r="T4" s="34"/>
    </row>
    <row r="5" spans="1:20">
      <c r="A5" s="27">
        <v>3</v>
      </c>
      <c r="B5" s="3" t="s">
        <v>68</v>
      </c>
      <c r="C5" s="3" t="s">
        <v>63</v>
      </c>
      <c r="D5" s="3">
        <v>1383</v>
      </c>
      <c r="E5" s="3">
        <v>1336</v>
      </c>
      <c r="F5" s="3">
        <v>1281</v>
      </c>
      <c r="G5" s="3">
        <v>1263</v>
      </c>
      <c r="H5" s="3">
        <v>1234</v>
      </c>
      <c r="I5" s="3">
        <v>1201</v>
      </c>
      <c r="J5" s="3">
        <f t="shared" si="0"/>
        <v>7698</v>
      </c>
      <c r="K5" s="33">
        <f t="shared" si="1"/>
        <v>36</v>
      </c>
      <c r="L5" s="15">
        <f t="shared" si="2"/>
        <v>213.83333333333334</v>
      </c>
      <c r="M5" s="6"/>
      <c r="N5" s="6"/>
      <c r="O5" s="6"/>
      <c r="P5" s="6"/>
      <c r="Q5" s="6"/>
      <c r="R5" s="6"/>
      <c r="S5" s="34"/>
      <c r="T5" s="34"/>
    </row>
    <row r="6" spans="1:20">
      <c r="A6" s="27">
        <v>4</v>
      </c>
      <c r="B6" s="3" t="s">
        <v>69</v>
      </c>
      <c r="C6" s="3" t="s">
        <v>63</v>
      </c>
      <c r="D6" s="3">
        <v>1358</v>
      </c>
      <c r="E6" s="3">
        <v>1304</v>
      </c>
      <c r="F6" s="3">
        <v>1275</v>
      </c>
      <c r="G6" s="3">
        <v>1274</v>
      </c>
      <c r="H6" s="3">
        <v>1254</v>
      </c>
      <c r="I6" s="27">
        <v>1201</v>
      </c>
      <c r="J6" s="27">
        <f t="shared" si="0"/>
        <v>7666</v>
      </c>
      <c r="K6" s="32">
        <f t="shared" si="1"/>
        <v>36</v>
      </c>
      <c r="L6" s="28">
        <f t="shared" si="2"/>
        <v>212.94444444444446</v>
      </c>
      <c r="M6" s="6"/>
      <c r="N6" s="6"/>
      <c r="O6" s="6"/>
      <c r="P6" s="6"/>
      <c r="Q6" s="6"/>
      <c r="R6" s="6"/>
      <c r="S6" s="34"/>
      <c r="T6" s="34"/>
    </row>
    <row r="7" spans="1:20">
      <c r="A7" s="27">
        <v>5</v>
      </c>
      <c r="B7" s="3" t="s">
        <v>186</v>
      </c>
      <c r="C7" s="3" t="s">
        <v>63</v>
      </c>
      <c r="D7" s="3">
        <v>1319</v>
      </c>
      <c r="E7" s="3">
        <v>1295</v>
      </c>
      <c r="F7" s="3">
        <v>1255</v>
      </c>
      <c r="G7" s="3">
        <v>1244</v>
      </c>
      <c r="H7" s="3">
        <v>1239</v>
      </c>
      <c r="I7" s="27">
        <v>1172</v>
      </c>
      <c r="J7" s="27">
        <f t="shared" si="0"/>
        <v>7524</v>
      </c>
      <c r="K7" s="32">
        <f t="shared" si="1"/>
        <v>36</v>
      </c>
      <c r="L7" s="28">
        <f t="shared" si="2"/>
        <v>209</v>
      </c>
      <c r="N7" s="6"/>
      <c r="O7" s="6"/>
      <c r="P7" s="6"/>
      <c r="Q7" s="6"/>
      <c r="R7" s="6"/>
      <c r="S7" s="34"/>
      <c r="T7" s="34"/>
    </row>
    <row r="8" spans="1:20">
      <c r="A8" s="27">
        <v>6</v>
      </c>
      <c r="B8" s="3" t="s">
        <v>75</v>
      </c>
      <c r="C8" s="3" t="s">
        <v>52</v>
      </c>
      <c r="D8" s="3">
        <v>1400</v>
      </c>
      <c r="E8" s="3">
        <v>1234</v>
      </c>
      <c r="F8" s="3">
        <v>1232</v>
      </c>
      <c r="G8" s="3">
        <v>1217</v>
      </c>
      <c r="H8" s="3">
        <v>1206</v>
      </c>
      <c r="I8" s="27">
        <v>1181</v>
      </c>
      <c r="J8" s="27">
        <f t="shared" si="0"/>
        <v>7470</v>
      </c>
      <c r="K8" s="32">
        <f t="shared" si="1"/>
        <v>36</v>
      </c>
      <c r="L8" s="28">
        <f t="shared" si="2"/>
        <v>207.5</v>
      </c>
      <c r="N8" s="6"/>
      <c r="O8" s="6"/>
      <c r="P8" s="6"/>
      <c r="Q8" s="6"/>
      <c r="R8" s="6"/>
      <c r="S8" s="6"/>
      <c r="T8" s="6"/>
    </row>
    <row r="9" spans="1:20">
      <c r="A9" s="27">
        <v>7</v>
      </c>
      <c r="B9" s="3" t="s">
        <v>143</v>
      </c>
      <c r="C9" s="3" t="s">
        <v>52</v>
      </c>
      <c r="D9" s="3">
        <v>1269</v>
      </c>
      <c r="E9" s="3">
        <v>1264</v>
      </c>
      <c r="F9" s="3">
        <v>1200</v>
      </c>
      <c r="G9" s="3">
        <v>1191</v>
      </c>
      <c r="H9" s="3">
        <v>1183</v>
      </c>
      <c r="I9" s="3">
        <v>1105</v>
      </c>
      <c r="J9" s="3">
        <f t="shared" si="0"/>
        <v>7212</v>
      </c>
      <c r="K9" s="33">
        <f t="shared" si="1"/>
        <v>36</v>
      </c>
      <c r="L9" s="15">
        <f t="shared" si="2"/>
        <v>200.33333333333334</v>
      </c>
      <c r="N9" s="6"/>
      <c r="O9" s="6"/>
      <c r="P9" s="6"/>
      <c r="Q9" s="6"/>
      <c r="R9" s="6"/>
      <c r="S9" s="34"/>
      <c r="T9" s="34"/>
    </row>
    <row r="10" spans="1:20">
      <c r="A10" s="27">
        <v>8</v>
      </c>
      <c r="B10" s="27" t="s">
        <v>189</v>
      </c>
      <c r="C10" s="27" t="s">
        <v>63</v>
      </c>
      <c r="D10" s="3">
        <v>1227</v>
      </c>
      <c r="E10" s="3">
        <v>1205</v>
      </c>
      <c r="F10" s="3">
        <v>1196</v>
      </c>
      <c r="G10" s="3">
        <v>1162</v>
      </c>
      <c r="H10" s="3">
        <v>1147</v>
      </c>
      <c r="I10" s="27">
        <v>1105</v>
      </c>
      <c r="J10" s="27">
        <f t="shared" si="0"/>
        <v>7042</v>
      </c>
      <c r="K10" s="32">
        <f t="shared" si="1"/>
        <v>36</v>
      </c>
      <c r="L10" s="28">
        <f t="shared" si="2"/>
        <v>195.61111111111111</v>
      </c>
      <c r="N10" s="6"/>
      <c r="O10" s="6"/>
      <c r="P10" s="6"/>
      <c r="Q10" s="6"/>
      <c r="R10" s="6"/>
      <c r="S10" s="34"/>
      <c r="T10" s="34"/>
    </row>
    <row r="11" spans="1:20">
      <c r="A11" s="27">
        <v>9</v>
      </c>
      <c r="B11" s="3" t="s">
        <v>185</v>
      </c>
      <c r="C11" s="3" t="s">
        <v>70</v>
      </c>
      <c r="D11" s="3">
        <v>1239</v>
      </c>
      <c r="E11" s="3">
        <v>1236</v>
      </c>
      <c r="F11" s="3">
        <v>1162</v>
      </c>
      <c r="G11" s="3">
        <v>1160</v>
      </c>
      <c r="H11" s="3">
        <v>1126</v>
      </c>
      <c r="I11" s="3">
        <v>1116</v>
      </c>
      <c r="J11" s="3">
        <f t="shared" si="0"/>
        <v>7039</v>
      </c>
      <c r="K11" s="33">
        <f t="shared" si="1"/>
        <v>36</v>
      </c>
      <c r="L11" s="15">
        <f t="shared" si="2"/>
        <v>195.52777777777777</v>
      </c>
      <c r="N11" s="6"/>
      <c r="O11" s="6"/>
      <c r="P11" s="6"/>
      <c r="Q11" s="6"/>
      <c r="R11" s="6"/>
      <c r="S11" s="34"/>
      <c r="T11" s="34"/>
    </row>
    <row r="12" spans="1:20">
      <c r="A12" s="27">
        <v>10</v>
      </c>
      <c r="B12" s="3" t="s">
        <v>261</v>
      </c>
      <c r="C12" s="3" t="s">
        <v>63</v>
      </c>
      <c r="D12" s="3">
        <v>1250</v>
      </c>
      <c r="E12" s="3">
        <v>1168</v>
      </c>
      <c r="F12" s="3">
        <v>1162</v>
      </c>
      <c r="G12" s="3">
        <v>1154</v>
      </c>
      <c r="H12" s="3">
        <v>1101</v>
      </c>
      <c r="I12" s="27">
        <v>1081</v>
      </c>
      <c r="J12" s="27">
        <f t="shared" si="0"/>
        <v>6916</v>
      </c>
      <c r="K12" s="32">
        <f t="shared" si="1"/>
        <v>36</v>
      </c>
      <c r="L12" s="28">
        <f t="shared" si="2"/>
        <v>192.11111111111111</v>
      </c>
      <c r="N12" s="6"/>
      <c r="O12" s="6"/>
      <c r="P12" s="6"/>
      <c r="Q12" s="6"/>
      <c r="R12" s="6"/>
      <c r="S12" s="6"/>
      <c r="T12" s="6"/>
    </row>
    <row r="13" spans="1:20">
      <c r="A13" s="27">
        <v>11</v>
      </c>
      <c r="B13" s="3" t="s">
        <v>71</v>
      </c>
      <c r="C13" s="3" t="s">
        <v>63</v>
      </c>
      <c r="D13" s="3">
        <v>1207</v>
      </c>
      <c r="E13" s="3">
        <v>1149</v>
      </c>
      <c r="F13" s="3">
        <v>1131</v>
      </c>
      <c r="G13" s="3">
        <v>1113</v>
      </c>
      <c r="H13" s="3">
        <v>1087</v>
      </c>
      <c r="I13" s="3">
        <v>1080</v>
      </c>
      <c r="J13" s="3">
        <f t="shared" si="0"/>
        <v>6767</v>
      </c>
      <c r="K13" s="33">
        <f t="shared" si="1"/>
        <v>36</v>
      </c>
      <c r="L13" s="15">
        <f t="shared" si="2"/>
        <v>187.97222222222223</v>
      </c>
      <c r="N13" s="6"/>
      <c r="O13" s="6"/>
      <c r="P13" s="6"/>
      <c r="Q13" s="6"/>
      <c r="R13" s="6"/>
      <c r="S13" s="6"/>
      <c r="T13" s="6"/>
    </row>
    <row r="14" spans="1:20">
      <c r="A14" s="27">
        <v>12</v>
      </c>
      <c r="B14" s="3" t="s">
        <v>141</v>
      </c>
      <c r="C14" s="3" t="s">
        <v>64</v>
      </c>
      <c r="D14" s="3">
        <v>1222</v>
      </c>
      <c r="E14" s="3">
        <v>1114</v>
      </c>
      <c r="F14" s="3">
        <v>1109</v>
      </c>
      <c r="G14" s="3">
        <v>1029</v>
      </c>
      <c r="H14" s="3">
        <v>1000</v>
      </c>
      <c r="I14" s="3">
        <v>994</v>
      </c>
      <c r="J14" s="3">
        <f t="shared" si="0"/>
        <v>6468</v>
      </c>
      <c r="K14" s="33">
        <f t="shared" si="1"/>
        <v>36</v>
      </c>
      <c r="L14" s="15">
        <f t="shared" si="2"/>
        <v>179.66666666666666</v>
      </c>
      <c r="N14" s="6"/>
      <c r="O14" s="6"/>
      <c r="P14" s="6"/>
      <c r="Q14" s="6"/>
      <c r="R14" s="6"/>
      <c r="S14" s="6"/>
      <c r="T14" s="6"/>
    </row>
    <row r="15" spans="1:20">
      <c r="A15" s="27">
        <v>13</v>
      </c>
      <c r="B15" s="3" t="s">
        <v>77</v>
      </c>
      <c r="C15" s="3" t="s">
        <v>64</v>
      </c>
      <c r="D15" s="3">
        <v>1075</v>
      </c>
      <c r="E15" s="3">
        <v>1041</v>
      </c>
      <c r="F15" s="3">
        <v>1016</v>
      </c>
      <c r="G15" s="3">
        <v>994</v>
      </c>
      <c r="H15" s="3">
        <v>993</v>
      </c>
      <c r="I15" s="27">
        <v>991</v>
      </c>
      <c r="J15" s="29">
        <f t="shared" si="0"/>
        <v>6110</v>
      </c>
      <c r="K15" s="44">
        <f t="shared" si="1"/>
        <v>36</v>
      </c>
      <c r="L15" s="30">
        <f t="shared" si="2"/>
        <v>169.72222222222223</v>
      </c>
      <c r="N15" s="6"/>
      <c r="O15" s="6"/>
      <c r="P15" s="6"/>
      <c r="Q15" s="6"/>
      <c r="R15" s="6"/>
      <c r="S15" s="6"/>
      <c r="T15" s="6"/>
    </row>
    <row r="16" spans="1:20">
      <c r="A16" s="27">
        <v>14</v>
      </c>
      <c r="B16" s="3" t="s">
        <v>72</v>
      </c>
      <c r="C16" s="3" t="s">
        <v>33</v>
      </c>
      <c r="D16" s="3">
        <v>1034</v>
      </c>
      <c r="E16" s="3">
        <v>1012</v>
      </c>
      <c r="F16" s="3">
        <v>1007</v>
      </c>
      <c r="G16" s="3">
        <v>1001</v>
      </c>
      <c r="H16" s="3">
        <v>996</v>
      </c>
      <c r="I16" s="27">
        <v>996</v>
      </c>
      <c r="J16" s="27">
        <f t="shared" si="0"/>
        <v>6046</v>
      </c>
      <c r="K16" s="32">
        <f t="shared" si="1"/>
        <v>36</v>
      </c>
      <c r="L16" s="28">
        <f t="shared" si="2"/>
        <v>167.94444444444446</v>
      </c>
      <c r="N16" s="6"/>
      <c r="O16" s="6"/>
      <c r="P16" s="6"/>
      <c r="Q16" s="6"/>
      <c r="R16" s="6"/>
      <c r="S16" s="6"/>
      <c r="T16" s="6"/>
    </row>
    <row r="17" spans="1:20">
      <c r="A17" s="27">
        <v>15</v>
      </c>
      <c r="B17" s="3" t="s">
        <v>76</v>
      </c>
      <c r="C17" s="3" t="s">
        <v>34</v>
      </c>
      <c r="D17" s="3">
        <v>1044</v>
      </c>
      <c r="E17" s="3">
        <v>1031</v>
      </c>
      <c r="F17" s="3">
        <v>1004</v>
      </c>
      <c r="G17" s="3">
        <v>1001</v>
      </c>
      <c r="H17" s="3">
        <v>973</v>
      </c>
      <c r="I17" s="3">
        <v>945</v>
      </c>
      <c r="J17" s="3">
        <f t="shared" si="0"/>
        <v>5998</v>
      </c>
      <c r="K17" s="33">
        <f t="shared" si="1"/>
        <v>36</v>
      </c>
      <c r="L17" s="15">
        <f t="shared" si="2"/>
        <v>166.61111111111111</v>
      </c>
      <c r="N17" s="6"/>
      <c r="O17" s="6"/>
      <c r="P17" s="6"/>
      <c r="Q17" s="6"/>
      <c r="R17" s="6"/>
      <c r="S17" s="6"/>
      <c r="T17" s="6"/>
    </row>
    <row r="18" spans="1:20">
      <c r="A18" s="27">
        <v>16</v>
      </c>
      <c r="B18" s="3" t="s">
        <v>246</v>
      </c>
      <c r="C18" s="3" t="s">
        <v>63</v>
      </c>
      <c r="D18" s="3">
        <v>1136</v>
      </c>
      <c r="E18" s="3">
        <v>1032</v>
      </c>
      <c r="F18" s="3">
        <v>968</v>
      </c>
      <c r="G18" s="3">
        <v>944</v>
      </c>
      <c r="H18" s="3">
        <v>942</v>
      </c>
      <c r="I18" s="3">
        <v>912</v>
      </c>
      <c r="J18" s="3">
        <f t="shared" si="0"/>
        <v>5934</v>
      </c>
      <c r="K18" s="33">
        <f t="shared" si="1"/>
        <v>36</v>
      </c>
      <c r="L18" s="15">
        <f t="shared" si="2"/>
        <v>164.83333333333334</v>
      </c>
      <c r="N18" s="6"/>
      <c r="O18" s="6"/>
      <c r="P18" s="6"/>
      <c r="Q18" s="6"/>
      <c r="R18" s="6"/>
      <c r="S18" s="6"/>
      <c r="T18" s="6"/>
    </row>
    <row r="19" spans="1:20">
      <c r="A19" s="27">
        <v>17</v>
      </c>
      <c r="B19" s="3" t="s">
        <v>251</v>
      </c>
      <c r="C19" s="3" t="s">
        <v>64</v>
      </c>
      <c r="D19" s="3">
        <v>1044</v>
      </c>
      <c r="E19" s="3">
        <v>1024</v>
      </c>
      <c r="F19" s="3">
        <v>1002</v>
      </c>
      <c r="G19" s="3">
        <v>960</v>
      </c>
      <c r="H19" s="3">
        <v>931</v>
      </c>
      <c r="I19" s="3">
        <v>890</v>
      </c>
      <c r="J19" s="3">
        <f t="shared" si="0"/>
        <v>5851</v>
      </c>
      <c r="K19" s="33">
        <f t="shared" si="1"/>
        <v>36</v>
      </c>
      <c r="L19" s="15">
        <f t="shared" si="2"/>
        <v>162.52777777777777</v>
      </c>
      <c r="N19" s="6"/>
      <c r="O19" s="6"/>
      <c r="P19" s="6"/>
      <c r="Q19" s="6"/>
      <c r="R19" s="6"/>
      <c r="S19" s="6"/>
      <c r="T19" s="6"/>
    </row>
    <row r="20" spans="1:20">
      <c r="A20" s="27">
        <v>18</v>
      </c>
      <c r="B20" s="3" t="s">
        <v>190</v>
      </c>
      <c r="C20" s="3" t="s">
        <v>64</v>
      </c>
      <c r="D20" s="3">
        <v>1023</v>
      </c>
      <c r="E20" s="3">
        <v>1012</v>
      </c>
      <c r="F20" s="3">
        <v>983</v>
      </c>
      <c r="G20" s="3">
        <v>972</v>
      </c>
      <c r="H20" s="3">
        <v>929</v>
      </c>
      <c r="I20" s="3">
        <v>921</v>
      </c>
      <c r="J20" s="3">
        <f t="shared" si="0"/>
        <v>5840</v>
      </c>
      <c r="K20" s="33">
        <f t="shared" si="1"/>
        <v>36</v>
      </c>
      <c r="L20" s="15">
        <f t="shared" si="2"/>
        <v>162.22222222222223</v>
      </c>
      <c r="N20" s="6"/>
      <c r="O20" s="6"/>
      <c r="P20" s="6"/>
      <c r="Q20" s="6"/>
      <c r="R20" s="35"/>
      <c r="S20" s="34"/>
      <c r="T20" s="43"/>
    </row>
    <row r="21" spans="1:20">
      <c r="A21" s="27">
        <v>19</v>
      </c>
      <c r="B21" s="3" t="s">
        <v>229</v>
      </c>
      <c r="C21" s="3" t="s">
        <v>64</v>
      </c>
      <c r="D21" s="3">
        <v>945</v>
      </c>
      <c r="E21" s="3">
        <v>945</v>
      </c>
      <c r="F21" s="3">
        <v>942</v>
      </c>
      <c r="G21" s="3">
        <v>941</v>
      </c>
      <c r="H21" s="3">
        <v>890</v>
      </c>
      <c r="I21" s="3">
        <v>885</v>
      </c>
      <c r="J21" s="3">
        <f t="shared" si="0"/>
        <v>5548</v>
      </c>
      <c r="K21" s="33">
        <f t="shared" si="1"/>
        <v>36</v>
      </c>
      <c r="L21" s="15">
        <f t="shared" si="2"/>
        <v>154.11111111111111</v>
      </c>
      <c r="N21" s="6"/>
      <c r="O21" s="6"/>
      <c r="P21" s="6"/>
      <c r="Q21" s="6"/>
      <c r="R21" s="6"/>
      <c r="S21" s="34"/>
      <c r="T21" s="43"/>
    </row>
    <row r="22" spans="1:20">
      <c r="A22" s="27"/>
      <c r="B22" s="3"/>
      <c r="C22" s="3"/>
      <c r="D22" s="3"/>
      <c r="E22" s="3"/>
      <c r="F22" s="3"/>
      <c r="G22" s="3"/>
      <c r="H22" s="3"/>
      <c r="I22" s="3"/>
      <c r="J22" s="3"/>
      <c r="K22" s="33"/>
      <c r="L22" s="15"/>
      <c r="N22" s="6"/>
      <c r="O22" s="6"/>
      <c r="P22" s="6"/>
      <c r="Q22" s="6"/>
      <c r="R22" s="6"/>
      <c r="S22" s="34"/>
      <c r="T22" s="43"/>
    </row>
    <row r="23" spans="1:20">
      <c r="A23" s="27"/>
      <c r="B23" s="27" t="s">
        <v>192</v>
      </c>
      <c r="C23" s="27" t="s">
        <v>52</v>
      </c>
      <c r="D23" s="3">
        <v>1169</v>
      </c>
      <c r="E23" s="3">
        <v>1131</v>
      </c>
      <c r="F23" s="3">
        <v>1122</v>
      </c>
      <c r="G23" s="3">
        <v>1122</v>
      </c>
      <c r="H23" s="3">
        <v>1008</v>
      </c>
      <c r="I23" s="3"/>
      <c r="J23" s="3">
        <f t="shared" ref="J23:J37" si="3">SUM(D23:I23)</f>
        <v>5552</v>
      </c>
      <c r="K23" s="33">
        <f t="shared" ref="K23:K37" si="4">COUNT(D23:I23)*6</f>
        <v>30</v>
      </c>
      <c r="L23" s="15">
        <f t="shared" ref="L23:L37" si="5">J23/K23</f>
        <v>185.06666666666666</v>
      </c>
      <c r="N23" s="17"/>
      <c r="O23" s="17"/>
      <c r="P23" s="17"/>
      <c r="Q23" s="17"/>
      <c r="R23" s="6"/>
      <c r="S23" s="34"/>
      <c r="T23" s="43"/>
    </row>
    <row r="24" spans="1:20">
      <c r="A24" s="27"/>
      <c r="B24" s="3" t="s">
        <v>130</v>
      </c>
      <c r="C24" s="3" t="s">
        <v>52</v>
      </c>
      <c r="D24" s="3">
        <v>1248</v>
      </c>
      <c r="E24" s="3">
        <v>1094</v>
      </c>
      <c r="F24" s="3">
        <v>1033</v>
      </c>
      <c r="G24" s="3">
        <v>1026</v>
      </c>
      <c r="H24" s="3"/>
      <c r="I24" s="3"/>
      <c r="J24" s="3">
        <f t="shared" si="3"/>
        <v>4401</v>
      </c>
      <c r="K24" s="33">
        <f t="shared" si="4"/>
        <v>24</v>
      </c>
      <c r="L24" s="15">
        <f t="shared" si="5"/>
        <v>183.375</v>
      </c>
      <c r="N24" s="6"/>
      <c r="O24" s="6"/>
      <c r="P24" s="6"/>
      <c r="Q24" s="6"/>
      <c r="R24" s="6"/>
      <c r="S24" s="6"/>
      <c r="T24" s="6"/>
    </row>
    <row r="25" spans="1:20">
      <c r="A25" s="27"/>
      <c r="B25" s="19" t="s">
        <v>160</v>
      </c>
      <c r="C25" s="19" t="s">
        <v>52</v>
      </c>
      <c r="D25" s="3">
        <v>1187</v>
      </c>
      <c r="E25" s="3">
        <v>1095</v>
      </c>
      <c r="F25" s="3">
        <v>1042</v>
      </c>
      <c r="G25" s="3">
        <v>1039</v>
      </c>
      <c r="H25" s="3"/>
      <c r="I25" s="3"/>
      <c r="J25" s="3">
        <f t="shared" si="3"/>
        <v>4363</v>
      </c>
      <c r="K25" s="33">
        <f t="shared" si="4"/>
        <v>24</v>
      </c>
      <c r="L25" s="15">
        <f t="shared" si="5"/>
        <v>181.79166666666666</v>
      </c>
      <c r="N25" s="6"/>
      <c r="O25" s="6"/>
      <c r="P25" s="6"/>
      <c r="Q25" s="6"/>
      <c r="R25" s="6"/>
      <c r="S25" s="6"/>
      <c r="T25" s="6"/>
    </row>
    <row r="26" spans="1:20">
      <c r="A26" s="27"/>
      <c r="B26" s="3" t="s">
        <v>309</v>
      </c>
      <c r="C26" s="3" t="s">
        <v>63</v>
      </c>
      <c r="D26" s="3">
        <v>1106</v>
      </c>
      <c r="E26" s="3">
        <v>1042</v>
      </c>
      <c r="F26" s="3">
        <v>1038</v>
      </c>
      <c r="G26" s="3">
        <v>1010</v>
      </c>
      <c r="H26" s="3">
        <v>1003</v>
      </c>
      <c r="I26" s="3"/>
      <c r="J26" s="3">
        <f t="shared" si="3"/>
        <v>5199</v>
      </c>
      <c r="K26" s="33">
        <f t="shared" si="4"/>
        <v>30</v>
      </c>
      <c r="L26" s="15">
        <f t="shared" si="5"/>
        <v>173.3</v>
      </c>
      <c r="N26" s="6"/>
      <c r="O26" s="6"/>
      <c r="P26" s="6"/>
      <c r="Q26" s="6"/>
      <c r="R26" s="6"/>
      <c r="S26" s="6"/>
      <c r="T26" s="6"/>
    </row>
    <row r="27" spans="1:20">
      <c r="A27" s="27"/>
      <c r="B27" s="3" t="s">
        <v>74</v>
      </c>
      <c r="C27" s="3" t="s">
        <v>34</v>
      </c>
      <c r="D27" s="3">
        <v>1052</v>
      </c>
      <c r="E27" s="3">
        <v>1014</v>
      </c>
      <c r="F27" s="3">
        <v>1003</v>
      </c>
      <c r="G27" s="3">
        <v>981</v>
      </c>
      <c r="H27" s="19">
        <v>926</v>
      </c>
      <c r="I27" s="27"/>
      <c r="J27" s="29">
        <f t="shared" si="3"/>
        <v>4976</v>
      </c>
      <c r="K27" s="44">
        <f t="shared" si="4"/>
        <v>30</v>
      </c>
      <c r="L27" s="30">
        <f t="shared" si="5"/>
        <v>165.86666666666667</v>
      </c>
      <c r="N27" s="6"/>
      <c r="O27" s="6"/>
      <c r="P27" s="6"/>
      <c r="Q27" s="6"/>
      <c r="R27" s="6"/>
      <c r="S27" s="6"/>
      <c r="T27" s="6"/>
    </row>
    <row r="28" spans="1:20">
      <c r="A28" s="27"/>
      <c r="B28" s="19" t="s">
        <v>283</v>
      </c>
      <c r="C28" s="19" t="s">
        <v>281</v>
      </c>
      <c r="D28" s="4">
        <v>986</v>
      </c>
      <c r="E28" s="4"/>
      <c r="F28" s="4"/>
      <c r="G28" s="4"/>
      <c r="H28" s="3"/>
      <c r="I28" s="27"/>
      <c r="J28" s="29">
        <f t="shared" si="3"/>
        <v>986</v>
      </c>
      <c r="K28" s="29">
        <f t="shared" si="4"/>
        <v>6</v>
      </c>
      <c r="L28" s="30">
        <f t="shared" si="5"/>
        <v>164.33333333333334</v>
      </c>
      <c r="N28" s="6"/>
      <c r="O28" s="6"/>
      <c r="P28" s="6"/>
      <c r="Q28" s="6"/>
      <c r="R28" s="6"/>
      <c r="S28" s="34"/>
      <c r="T28" s="34"/>
    </row>
    <row r="29" spans="1:20">
      <c r="A29" s="27"/>
      <c r="B29" s="3" t="s">
        <v>282</v>
      </c>
      <c r="C29" s="3" t="s">
        <v>34</v>
      </c>
      <c r="D29" s="3">
        <v>985</v>
      </c>
      <c r="E29" s="3"/>
      <c r="F29" s="3"/>
      <c r="G29" s="3"/>
      <c r="H29" s="3"/>
      <c r="I29" s="3"/>
      <c r="J29" s="3">
        <f t="shared" si="3"/>
        <v>985</v>
      </c>
      <c r="K29" s="3">
        <f t="shared" si="4"/>
        <v>6</v>
      </c>
      <c r="L29" s="15">
        <f t="shared" si="5"/>
        <v>164.16666666666666</v>
      </c>
    </row>
    <row r="30" spans="1:20">
      <c r="A30" s="27"/>
      <c r="B30" s="3" t="s">
        <v>73</v>
      </c>
      <c r="C30" s="3" t="s">
        <v>34</v>
      </c>
      <c r="D30" s="3">
        <v>1054</v>
      </c>
      <c r="E30" s="3">
        <v>964</v>
      </c>
      <c r="F30" s="3">
        <v>957</v>
      </c>
      <c r="G30" s="3">
        <v>933</v>
      </c>
      <c r="H30" s="3"/>
      <c r="I30" s="3"/>
      <c r="J30" s="3">
        <f t="shared" si="3"/>
        <v>3908</v>
      </c>
      <c r="K30" s="3">
        <f t="shared" si="4"/>
        <v>24</v>
      </c>
      <c r="L30" s="15">
        <f t="shared" si="5"/>
        <v>162.83333333333334</v>
      </c>
    </row>
    <row r="31" spans="1:20">
      <c r="A31" s="27"/>
      <c r="B31" s="27" t="s">
        <v>235</v>
      </c>
      <c r="C31" s="27" t="s">
        <v>63</v>
      </c>
      <c r="D31" s="3">
        <v>974</v>
      </c>
      <c r="E31" s="3">
        <v>966</v>
      </c>
      <c r="F31" s="3">
        <v>951</v>
      </c>
      <c r="G31" s="3"/>
      <c r="H31" s="3"/>
      <c r="I31" s="27"/>
      <c r="J31" s="27">
        <f t="shared" si="3"/>
        <v>2891</v>
      </c>
      <c r="K31" s="27">
        <f t="shared" si="4"/>
        <v>18</v>
      </c>
      <c r="L31" s="28">
        <f t="shared" si="5"/>
        <v>160.61111111111111</v>
      </c>
      <c r="N31" s="6"/>
      <c r="O31" s="6"/>
      <c r="P31" s="6"/>
      <c r="Q31" s="6"/>
      <c r="R31" s="6"/>
      <c r="S31" s="6"/>
      <c r="T31" s="6"/>
    </row>
    <row r="32" spans="1:20">
      <c r="A32" s="27"/>
      <c r="B32" s="3" t="s">
        <v>292</v>
      </c>
      <c r="C32" s="3" t="s">
        <v>34</v>
      </c>
      <c r="D32" s="3">
        <v>953</v>
      </c>
      <c r="E32" s="3">
        <v>918</v>
      </c>
      <c r="F32" s="3">
        <v>893</v>
      </c>
      <c r="G32" s="3"/>
      <c r="H32" s="3"/>
      <c r="I32" s="3"/>
      <c r="J32" s="3">
        <f t="shared" si="3"/>
        <v>2764</v>
      </c>
      <c r="K32" s="33">
        <f t="shared" si="4"/>
        <v>18</v>
      </c>
      <c r="L32" s="15">
        <f t="shared" si="5"/>
        <v>153.55555555555554</v>
      </c>
      <c r="N32" s="6"/>
      <c r="O32" s="6"/>
      <c r="P32" s="6"/>
      <c r="Q32" s="6"/>
      <c r="R32" s="6"/>
      <c r="S32" s="6"/>
      <c r="T32" s="6"/>
    </row>
    <row r="33" spans="1:20">
      <c r="A33" s="27"/>
      <c r="B33" s="3" t="s">
        <v>290</v>
      </c>
      <c r="C33" s="3" t="s">
        <v>16</v>
      </c>
      <c r="D33" s="3">
        <v>985</v>
      </c>
      <c r="E33" s="3">
        <v>926</v>
      </c>
      <c r="F33" s="3">
        <v>885</v>
      </c>
      <c r="G33" s="3">
        <v>872</v>
      </c>
      <c r="H33" s="3"/>
      <c r="I33" s="3"/>
      <c r="J33" s="3">
        <f t="shared" si="3"/>
        <v>3668</v>
      </c>
      <c r="K33" s="33">
        <f t="shared" si="4"/>
        <v>24</v>
      </c>
      <c r="L33" s="15">
        <f t="shared" si="5"/>
        <v>152.83333333333334</v>
      </c>
      <c r="N33" s="6"/>
      <c r="O33" s="6"/>
      <c r="P33" s="6"/>
      <c r="Q33" s="6"/>
      <c r="R33" s="6"/>
      <c r="S33" s="6"/>
      <c r="T33" s="6"/>
    </row>
    <row r="34" spans="1:20">
      <c r="A34" s="27"/>
      <c r="B34" s="27" t="s">
        <v>308</v>
      </c>
      <c r="C34" s="3" t="s">
        <v>33</v>
      </c>
      <c r="D34" s="3">
        <v>962</v>
      </c>
      <c r="E34" s="3">
        <v>867</v>
      </c>
      <c r="F34" s="3"/>
      <c r="G34" s="3"/>
      <c r="H34" s="3"/>
      <c r="I34" s="3"/>
      <c r="J34" s="3">
        <f t="shared" si="3"/>
        <v>1829</v>
      </c>
      <c r="K34" s="3">
        <f t="shared" si="4"/>
        <v>12</v>
      </c>
      <c r="L34" s="15">
        <f t="shared" si="5"/>
        <v>152.41666666666666</v>
      </c>
      <c r="N34" s="6"/>
      <c r="O34" s="6"/>
      <c r="P34" s="6"/>
      <c r="Q34" s="6"/>
      <c r="R34" s="6"/>
      <c r="S34" s="6"/>
      <c r="T34" s="6"/>
    </row>
    <row r="35" spans="1:20">
      <c r="A35" s="27"/>
      <c r="B35" s="3" t="s">
        <v>230</v>
      </c>
      <c r="C35" s="3" t="s">
        <v>64</v>
      </c>
      <c r="D35" s="3">
        <v>911</v>
      </c>
      <c r="E35" s="3">
        <v>986</v>
      </c>
      <c r="F35" s="3">
        <v>932</v>
      </c>
      <c r="G35" s="3">
        <v>874</v>
      </c>
      <c r="H35" s="3">
        <v>811</v>
      </c>
      <c r="I35" s="27"/>
      <c r="J35" s="27">
        <f t="shared" si="3"/>
        <v>4514</v>
      </c>
      <c r="K35" s="27">
        <f t="shared" si="4"/>
        <v>30</v>
      </c>
      <c r="L35" s="28">
        <f t="shared" si="5"/>
        <v>150.46666666666667</v>
      </c>
      <c r="N35" s="6"/>
      <c r="O35" s="6"/>
      <c r="P35" s="6"/>
      <c r="Q35" s="6"/>
      <c r="R35" s="6"/>
      <c r="S35" s="6"/>
      <c r="T35" s="6"/>
    </row>
    <row r="36" spans="1:20">
      <c r="A36" s="27"/>
      <c r="B36" s="3" t="s">
        <v>320</v>
      </c>
      <c r="C36" s="3" t="s">
        <v>64</v>
      </c>
      <c r="D36" s="3">
        <v>895</v>
      </c>
      <c r="E36" s="3"/>
      <c r="F36" s="3"/>
      <c r="G36" s="3"/>
      <c r="H36" s="19"/>
      <c r="I36" s="27"/>
      <c r="J36" s="29">
        <f t="shared" si="3"/>
        <v>895</v>
      </c>
      <c r="K36" s="29">
        <f t="shared" si="4"/>
        <v>6</v>
      </c>
      <c r="L36" s="30">
        <f t="shared" si="5"/>
        <v>149.16666666666666</v>
      </c>
      <c r="N36" s="6"/>
      <c r="O36" s="6"/>
      <c r="P36" s="6"/>
      <c r="Q36" s="6"/>
      <c r="R36" s="6"/>
      <c r="S36" s="6"/>
      <c r="T36" s="6"/>
    </row>
    <row r="37" spans="1:20">
      <c r="A37" s="27"/>
      <c r="B37" s="3" t="s">
        <v>252</v>
      </c>
      <c r="C37" s="3" t="s">
        <v>64</v>
      </c>
      <c r="D37" s="3">
        <v>817</v>
      </c>
      <c r="E37" s="3">
        <v>744</v>
      </c>
      <c r="F37" s="3">
        <v>741</v>
      </c>
      <c r="G37" s="3">
        <v>652</v>
      </c>
      <c r="H37" s="3"/>
      <c r="I37" s="3"/>
      <c r="J37" s="3">
        <f t="shared" si="3"/>
        <v>2954</v>
      </c>
      <c r="K37" s="3">
        <f t="shared" si="4"/>
        <v>24</v>
      </c>
      <c r="L37" s="15">
        <f t="shared" si="5"/>
        <v>123.08333333333333</v>
      </c>
      <c r="N37" s="6"/>
      <c r="O37" s="6"/>
      <c r="P37" s="6"/>
      <c r="Q37" s="6"/>
      <c r="R37" s="6"/>
      <c r="S37" s="6"/>
      <c r="T37" s="6"/>
    </row>
    <row r="38" spans="1:20">
      <c r="A38" s="27"/>
      <c r="B38" s="3"/>
      <c r="C38" s="3"/>
      <c r="D38" s="3"/>
      <c r="E38" s="3"/>
      <c r="F38" s="3"/>
      <c r="G38" s="3"/>
      <c r="H38" s="3"/>
      <c r="I38" s="27"/>
      <c r="J38" s="27"/>
      <c r="K38" s="27"/>
      <c r="L38" s="28"/>
      <c r="N38" s="6"/>
      <c r="O38" s="6"/>
      <c r="P38" s="6"/>
      <c r="Q38" s="6"/>
      <c r="R38" s="6"/>
      <c r="S38" s="34"/>
      <c r="T38" s="34"/>
    </row>
    <row r="39" spans="1:20">
      <c r="A39" s="27"/>
      <c r="B39" s="3"/>
      <c r="C39" s="3"/>
      <c r="D39" s="3"/>
      <c r="E39" s="3"/>
      <c r="F39" s="3"/>
      <c r="G39" s="3"/>
      <c r="H39" s="3"/>
      <c r="I39" s="3"/>
      <c r="J39" s="3"/>
      <c r="K39" s="33"/>
      <c r="L39" s="3"/>
      <c r="N39" s="6"/>
      <c r="O39" s="6"/>
      <c r="P39" s="6"/>
      <c r="Q39" s="6"/>
      <c r="R39" s="6"/>
      <c r="S39" s="6"/>
      <c r="T39" s="6"/>
    </row>
    <row r="40" spans="1:20">
      <c r="A40" s="27"/>
      <c r="B40" s="3"/>
      <c r="C40" s="3"/>
      <c r="D40" s="3"/>
      <c r="E40" s="3"/>
      <c r="F40" s="3"/>
      <c r="G40" s="3"/>
      <c r="H40" s="3"/>
      <c r="I40" s="3"/>
      <c r="J40" s="3"/>
      <c r="K40" s="33"/>
      <c r="L40" s="3"/>
      <c r="N40" s="6"/>
      <c r="O40" s="6"/>
      <c r="P40" s="6"/>
      <c r="Q40" s="6"/>
      <c r="R40" s="6"/>
      <c r="S40" s="6"/>
      <c r="T40" s="6"/>
    </row>
    <row r="41" spans="1:20">
      <c r="A41" s="27"/>
      <c r="B41" s="3"/>
      <c r="C41" s="3"/>
      <c r="D41" s="3"/>
      <c r="E41" s="3"/>
      <c r="F41" s="3"/>
      <c r="G41" s="3"/>
      <c r="H41" s="3"/>
      <c r="I41" s="3"/>
      <c r="J41" s="3"/>
      <c r="K41" s="33"/>
      <c r="L41" s="15"/>
      <c r="N41" s="6"/>
      <c r="O41" s="6"/>
      <c r="P41" s="6"/>
      <c r="Q41" s="6"/>
      <c r="R41" s="6"/>
      <c r="S41" s="34"/>
      <c r="T41" s="34"/>
    </row>
    <row r="42" spans="1:20">
      <c r="A42" s="27"/>
      <c r="B42" s="19"/>
      <c r="C42" s="19"/>
      <c r="D42" s="19"/>
      <c r="E42" s="3"/>
      <c r="F42" s="3"/>
      <c r="G42" s="3"/>
      <c r="H42" s="3"/>
      <c r="I42" s="3"/>
      <c r="J42" s="3"/>
      <c r="K42" s="33"/>
      <c r="L42" s="15"/>
      <c r="N42" s="35"/>
      <c r="O42" s="6"/>
      <c r="P42" s="6"/>
      <c r="Q42" s="6"/>
      <c r="R42" s="6"/>
      <c r="S42" s="6"/>
    </row>
    <row r="43" spans="1:20">
      <c r="A43" s="27"/>
      <c r="B43" s="19"/>
      <c r="C43" s="19"/>
      <c r="D43" s="19"/>
      <c r="E43" s="3"/>
      <c r="F43" s="3"/>
      <c r="G43" s="3"/>
      <c r="H43" s="3"/>
      <c r="I43" s="3"/>
      <c r="J43" s="3"/>
      <c r="K43" s="33"/>
      <c r="L43" s="15"/>
      <c r="N43" s="6"/>
      <c r="O43" s="6"/>
      <c r="P43" s="6"/>
      <c r="Q43" s="6"/>
      <c r="R43" s="6"/>
      <c r="S43" s="6"/>
    </row>
    <row r="44" spans="1:20">
      <c r="A44" s="27"/>
      <c r="B44" s="3"/>
      <c r="C44" s="3"/>
      <c r="D44" s="3"/>
      <c r="E44" s="3"/>
      <c r="F44" s="3"/>
      <c r="G44" s="3"/>
      <c r="H44" s="3"/>
      <c r="I44" s="3"/>
      <c r="J44" s="3"/>
      <c r="K44" s="33"/>
      <c r="L44" s="15"/>
      <c r="N44" s="6"/>
      <c r="O44" s="6"/>
      <c r="P44" s="6"/>
      <c r="Q44" s="6"/>
      <c r="R44" s="6"/>
      <c r="S44" s="6"/>
    </row>
    <row r="45" spans="1:20">
      <c r="A45" s="27"/>
      <c r="B45" s="19"/>
      <c r="C45" s="19"/>
      <c r="D45" s="19"/>
      <c r="E45" s="3"/>
      <c r="F45" s="3"/>
      <c r="G45" s="3"/>
      <c r="H45" s="3"/>
      <c r="I45" s="3"/>
      <c r="J45" s="3"/>
      <c r="K45" s="33"/>
      <c r="L45" s="15"/>
      <c r="N45" s="6"/>
      <c r="O45" s="6"/>
      <c r="P45" s="6"/>
      <c r="Q45" s="6"/>
      <c r="R45" s="6"/>
      <c r="S45" s="6"/>
    </row>
    <row r="46" spans="1:20">
      <c r="A46" s="3"/>
      <c r="B46" s="27"/>
      <c r="C46" s="27"/>
      <c r="D46" s="3"/>
      <c r="E46" s="3"/>
      <c r="F46" s="3"/>
      <c r="G46" s="3"/>
      <c r="H46" s="3"/>
      <c r="I46" s="3"/>
      <c r="J46" s="3"/>
      <c r="K46" s="33"/>
      <c r="L46" s="15"/>
      <c r="N46" s="6"/>
      <c r="O46" s="6"/>
      <c r="P46" s="6"/>
      <c r="Q46" s="6"/>
      <c r="R46" s="6"/>
      <c r="S46" s="6"/>
    </row>
    <row r="47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3"/>
      <c r="L47" s="15"/>
      <c r="N47" s="6"/>
      <c r="O47" s="6"/>
      <c r="P47" s="6"/>
      <c r="Q47" s="6"/>
      <c r="R47" s="6"/>
      <c r="S47" s="6"/>
    </row>
    <row r="48" spans="1:20">
      <c r="A48" s="3"/>
      <c r="B48" s="27"/>
      <c r="C48" s="27"/>
      <c r="D48" s="3"/>
      <c r="E48" s="3"/>
      <c r="F48" s="3"/>
      <c r="G48" s="3"/>
      <c r="H48" s="3"/>
      <c r="I48" s="3"/>
      <c r="J48" s="3"/>
      <c r="K48" s="33"/>
      <c r="L48" s="15"/>
      <c r="N48" s="6"/>
      <c r="O48" s="6"/>
      <c r="P48" s="6"/>
      <c r="Q48" s="6"/>
      <c r="R48" s="6"/>
      <c r="S48" s="6"/>
    </row>
    <row r="49" spans="1:12">
      <c r="A49" s="3"/>
      <c r="B49" s="19"/>
      <c r="C49" s="19"/>
      <c r="D49" s="3"/>
      <c r="E49" s="3"/>
      <c r="F49" s="3"/>
      <c r="G49" s="3"/>
      <c r="H49" s="3"/>
      <c r="I49" s="3"/>
      <c r="J49" s="3"/>
      <c r="K49" s="33"/>
      <c r="L49" s="15"/>
    </row>
    <row r="50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3"/>
      <c r="L50" s="15"/>
    </row>
  </sheetData>
  <phoneticPr fontId="3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tabColor rgb="FFFF0000"/>
  </sheetPr>
  <dimension ref="A1:AC30"/>
  <sheetViews>
    <sheetView workbookViewId="0">
      <selection activeCell="M31" sqref="M31"/>
    </sheetView>
  </sheetViews>
  <sheetFormatPr baseColWidth="10" defaultColWidth="9.140625" defaultRowHeight="12.75"/>
  <cols>
    <col min="1" max="1" width="5.85546875" customWidth="1"/>
    <col min="2" max="2" width="20.28515625" customWidth="1"/>
    <col min="3" max="3" width="6.7109375" customWidth="1"/>
    <col min="13" max="13" width="5.7109375" customWidth="1"/>
    <col min="14" max="14" width="7.85546875" customWidth="1"/>
    <col min="15" max="15" width="7.85546875" style="6" customWidth="1"/>
    <col min="16" max="16" width="8.28515625" style="6" customWidth="1"/>
    <col min="17" max="18" width="9.140625" style="6" customWidth="1"/>
    <col min="19" max="19" width="2.140625" style="6" customWidth="1"/>
    <col min="20" max="28" width="9.140625" style="6" customWidth="1"/>
  </cols>
  <sheetData>
    <row r="1" spans="1:29" ht="27">
      <c r="A1" s="1" t="s">
        <v>260</v>
      </c>
      <c r="G1" s="14" t="s">
        <v>67</v>
      </c>
      <c r="H1" s="14"/>
      <c r="J1" s="1" t="s">
        <v>125</v>
      </c>
      <c r="K1" s="1"/>
      <c r="AC1" s="6"/>
    </row>
    <row r="2" spans="1:29">
      <c r="A2" s="3"/>
      <c r="B2" s="3" t="s">
        <v>14</v>
      </c>
      <c r="C2" s="3" t="s">
        <v>0</v>
      </c>
      <c r="D2" s="4">
        <v>1</v>
      </c>
      <c r="E2" s="4">
        <v>2</v>
      </c>
      <c r="F2" s="4">
        <v>3</v>
      </c>
      <c r="G2" s="4">
        <v>4</v>
      </c>
      <c r="H2" s="4">
        <v>5</v>
      </c>
      <c r="I2" s="4">
        <v>6</v>
      </c>
      <c r="J2" s="4" t="s">
        <v>11</v>
      </c>
      <c r="K2" s="4" t="s">
        <v>12</v>
      </c>
      <c r="L2" s="4" t="s">
        <v>13</v>
      </c>
      <c r="AC2" s="6"/>
    </row>
    <row r="3" spans="1:29">
      <c r="A3" s="27">
        <v>1</v>
      </c>
      <c r="B3" s="27" t="s">
        <v>195</v>
      </c>
      <c r="C3" s="27" t="s">
        <v>64</v>
      </c>
      <c r="D3" s="3">
        <v>1385</v>
      </c>
      <c r="E3" s="3">
        <v>1372</v>
      </c>
      <c r="F3" s="3">
        <v>1359</v>
      </c>
      <c r="G3" s="3">
        <v>1344</v>
      </c>
      <c r="H3" s="3">
        <v>1340</v>
      </c>
      <c r="I3" s="27">
        <v>1335</v>
      </c>
      <c r="J3" s="27">
        <f t="shared" ref="J3:J9" si="0">SUM(D3:I3)</f>
        <v>8135</v>
      </c>
      <c r="K3" s="27">
        <f t="shared" ref="K3:K9" si="1">COUNT(D3:I3)*6</f>
        <v>36</v>
      </c>
      <c r="L3" s="28">
        <f t="shared" ref="L3:L9" si="2">J3/K3</f>
        <v>225.97222222222223</v>
      </c>
      <c r="N3" s="6"/>
      <c r="O3" s="35"/>
      <c r="P3" s="35"/>
      <c r="S3" s="35"/>
      <c r="AC3" s="18"/>
    </row>
    <row r="4" spans="1:29">
      <c r="A4" s="3">
        <v>2</v>
      </c>
      <c r="B4" s="19" t="s">
        <v>146</v>
      </c>
      <c r="C4" s="19" t="s">
        <v>52</v>
      </c>
      <c r="D4" s="3">
        <v>1340</v>
      </c>
      <c r="E4" s="3">
        <v>1335</v>
      </c>
      <c r="F4" s="19">
        <v>1332</v>
      </c>
      <c r="G4" s="3">
        <v>1297</v>
      </c>
      <c r="H4" s="3">
        <v>1294</v>
      </c>
      <c r="I4" s="3">
        <v>1290</v>
      </c>
      <c r="J4" s="27">
        <f t="shared" si="0"/>
        <v>7888</v>
      </c>
      <c r="K4" s="27">
        <f t="shared" si="1"/>
        <v>36</v>
      </c>
      <c r="L4" s="28">
        <f t="shared" si="2"/>
        <v>219.11111111111111</v>
      </c>
      <c r="N4" s="6"/>
      <c r="O4" s="35"/>
      <c r="P4" s="35"/>
      <c r="S4" s="35"/>
      <c r="AC4" s="18"/>
    </row>
    <row r="5" spans="1:29">
      <c r="A5" s="27">
        <v>3</v>
      </c>
      <c r="B5" s="3" t="s">
        <v>278</v>
      </c>
      <c r="C5" s="3" t="s">
        <v>275</v>
      </c>
      <c r="D5" s="3">
        <v>1320</v>
      </c>
      <c r="E5" s="3">
        <v>1155</v>
      </c>
      <c r="F5" s="3">
        <v>1120</v>
      </c>
      <c r="G5" s="3">
        <v>1109</v>
      </c>
      <c r="H5" s="3">
        <v>1084</v>
      </c>
      <c r="I5" s="27">
        <v>975</v>
      </c>
      <c r="J5" s="27">
        <f t="shared" si="0"/>
        <v>6763</v>
      </c>
      <c r="K5" s="27">
        <f t="shared" si="1"/>
        <v>36</v>
      </c>
      <c r="L5" s="28">
        <f t="shared" si="2"/>
        <v>187.86111111111111</v>
      </c>
      <c r="N5" s="6"/>
      <c r="O5" s="34"/>
      <c r="P5" s="34"/>
      <c r="AC5" s="18"/>
    </row>
    <row r="6" spans="1:29">
      <c r="A6" s="3">
        <v>4</v>
      </c>
      <c r="B6" s="19" t="s">
        <v>247</v>
      </c>
      <c r="C6" s="19" t="s">
        <v>16</v>
      </c>
      <c r="D6" s="3">
        <v>1207</v>
      </c>
      <c r="E6" s="3">
        <v>1151</v>
      </c>
      <c r="F6" s="19">
        <v>1144</v>
      </c>
      <c r="G6" s="3">
        <v>1103</v>
      </c>
      <c r="H6" s="3">
        <v>1007</v>
      </c>
      <c r="I6" s="3">
        <v>988</v>
      </c>
      <c r="J6" s="27">
        <f t="shared" si="0"/>
        <v>6600</v>
      </c>
      <c r="K6" s="27">
        <f t="shared" si="1"/>
        <v>36</v>
      </c>
      <c r="L6" s="28">
        <f t="shared" si="2"/>
        <v>183.33333333333334</v>
      </c>
      <c r="N6" s="6"/>
      <c r="O6" s="34"/>
      <c r="P6" s="34"/>
      <c r="AC6" s="18"/>
    </row>
    <row r="7" spans="1:29">
      <c r="A7" s="27">
        <v>5</v>
      </c>
      <c r="B7" s="19" t="s">
        <v>301</v>
      </c>
      <c r="C7" s="19" t="s">
        <v>34</v>
      </c>
      <c r="D7" s="3">
        <v>1146</v>
      </c>
      <c r="E7" s="3">
        <v>1124</v>
      </c>
      <c r="F7" s="19">
        <v>1032</v>
      </c>
      <c r="G7" s="3">
        <v>1025</v>
      </c>
      <c r="H7" s="3">
        <v>935</v>
      </c>
      <c r="I7" s="27">
        <v>809</v>
      </c>
      <c r="J7" s="27">
        <f t="shared" si="0"/>
        <v>6071</v>
      </c>
      <c r="K7" s="27">
        <f t="shared" si="1"/>
        <v>36</v>
      </c>
      <c r="L7" s="28">
        <f t="shared" si="2"/>
        <v>168.63888888888889</v>
      </c>
      <c r="N7" s="6"/>
      <c r="O7" s="35"/>
      <c r="P7" s="35"/>
      <c r="S7" s="35"/>
      <c r="AC7" s="18"/>
    </row>
    <row r="8" spans="1:29">
      <c r="A8" s="3">
        <v>6</v>
      </c>
      <c r="B8" s="19" t="s">
        <v>232</v>
      </c>
      <c r="C8" s="19" t="s">
        <v>34</v>
      </c>
      <c r="D8" s="3">
        <v>1090</v>
      </c>
      <c r="E8" s="3">
        <v>835</v>
      </c>
      <c r="F8" s="19">
        <v>780</v>
      </c>
      <c r="G8" s="3">
        <v>763</v>
      </c>
      <c r="H8" s="3">
        <v>760</v>
      </c>
      <c r="I8" s="27">
        <v>703</v>
      </c>
      <c r="J8" s="27">
        <f t="shared" si="0"/>
        <v>4931</v>
      </c>
      <c r="K8" s="27">
        <f t="shared" si="1"/>
        <v>36</v>
      </c>
      <c r="L8" s="28">
        <f t="shared" si="2"/>
        <v>136.97222222222223</v>
      </c>
      <c r="N8" s="6"/>
      <c r="O8" s="34"/>
      <c r="P8" s="34"/>
      <c r="AC8" s="18"/>
    </row>
    <row r="9" spans="1:29">
      <c r="A9" s="27">
        <v>7</v>
      </c>
      <c r="B9" s="3" t="s">
        <v>262</v>
      </c>
      <c r="C9" s="3" t="s">
        <v>34</v>
      </c>
      <c r="D9" s="4">
        <v>931</v>
      </c>
      <c r="E9" s="4">
        <v>882</v>
      </c>
      <c r="F9" s="4">
        <v>862</v>
      </c>
      <c r="G9" s="4">
        <v>824</v>
      </c>
      <c r="H9" s="3">
        <v>649</v>
      </c>
      <c r="I9" s="3">
        <v>620</v>
      </c>
      <c r="J9" s="27">
        <f t="shared" si="0"/>
        <v>4768</v>
      </c>
      <c r="K9" s="27">
        <f t="shared" si="1"/>
        <v>36</v>
      </c>
      <c r="L9" s="28">
        <f t="shared" si="2"/>
        <v>132.44444444444446</v>
      </c>
      <c r="N9" s="6"/>
      <c r="AC9" s="18"/>
    </row>
    <row r="10" spans="1:29">
      <c r="A10" s="27"/>
      <c r="B10" s="19"/>
      <c r="C10" s="19"/>
      <c r="D10" s="3"/>
      <c r="E10" s="3"/>
      <c r="F10" s="19"/>
      <c r="G10" s="3"/>
      <c r="H10" s="3"/>
      <c r="I10" s="27"/>
      <c r="J10" s="27"/>
      <c r="K10" s="27"/>
      <c r="L10" s="28"/>
      <c r="N10" s="6"/>
      <c r="AC10" s="18"/>
    </row>
    <row r="11" spans="1:29">
      <c r="A11" s="3"/>
      <c r="B11" s="19" t="s">
        <v>300</v>
      </c>
      <c r="C11" s="19" t="s">
        <v>16</v>
      </c>
      <c r="D11" s="3">
        <v>1310</v>
      </c>
      <c r="E11" s="3"/>
      <c r="F11" s="19"/>
      <c r="G11" s="3"/>
      <c r="H11" s="3"/>
      <c r="I11" s="27"/>
      <c r="J11" s="27">
        <f t="shared" ref="J11:J21" si="3">SUM(D11:I11)</f>
        <v>1310</v>
      </c>
      <c r="K11" s="27">
        <f t="shared" ref="K11:K21" si="4">COUNT(D11:I11)*6</f>
        <v>6</v>
      </c>
      <c r="L11" s="28">
        <f t="shared" ref="L11:L21" si="5">J11/K11</f>
        <v>218.33333333333334</v>
      </c>
      <c r="N11" s="6"/>
      <c r="O11" s="35"/>
      <c r="P11" s="35"/>
      <c r="S11" s="35"/>
      <c r="AC11" s="18"/>
    </row>
    <row r="12" spans="1:29">
      <c r="A12" s="27"/>
      <c r="B12" s="27" t="s">
        <v>321</v>
      </c>
      <c r="C12" s="27" t="s">
        <v>64</v>
      </c>
      <c r="D12" s="3">
        <v>1156</v>
      </c>
      <c r="E12" s="3"/>
      <c r="F12" s="3"/>
      <c r="G12" s="3"/>
      <c r="H12" s="3"/>
      <c r="I12" s="27"/>
      <c r="J12" s="27">
        <f t="shared" si="3"/>
        <v>1156</v>
      </c>
      <c r="K12" s="27">
        <f t="shared" si="4"/>
        <v>6</v>
      </c>
      <c r="L12" s="28">
        <f t="shared" si="5"/>
        <v>192.66666666666666</v>
      </c>
      <c r="N12" s="6"/>
      <c r="O12" s="35"/>
      <c r="P12" s="35"/>
      <c r="S12" s="35"/>
      <c r="AC12" s="18"/>
    </row>
    <row r="13" spans="1:29">
      <c r="A13" s="3"/>
      <c r="B13" s="27" t="s">
        <v>233</v>
      </c>
      <c r="C13" s="27" t="s">
        <v>63</v>
      </c>
      <c r="D13" s="3">
        <v>1077</v>
      </c>
      <c r="E13" s="3">
        <v>1072</v>
      </c>
      <c r="F13" s="3">
        <v>1056</v>
      </c>
      <c r="G13" s="3"/>
      <c r="H13" s="3"/>
      <c r="I13" s="27"/>
      <c r="J13" s="27">
        <f t="shared" si="3"/>
        <v>3205</v>
      </c>
      <c r="K13" s="27">
        <f t="shared" si="4"/>
        <v>18</v>
      </c>
      <c r="L13" s="28">
        <f t="shared" si="5"/>
        <v>178.05555555555554</v>
      </c>
      <c r="N13" s="6"/>
      <c r="O13" s="35"/>
      <c r="P13" s="35"/>
      <c r="S13" s="35"/>
      <c r="AC13" s="18"/>
    </row>
    <row r="14" spans="1:29">
      <c r="A14" s="27"/>
      <c r="B14" s="19" t="s">
        <v>231</v>
      </c>
      <c r="C14" s="19" t="s">
        <v>34</v>
      </c>
      <c r="D14" s="3">
        <v>1018</v>
      </c>
      <c r="E14" s="3">
        <v>949</v>
      </c>
      <c r="F14" s="19">
        <v>947</v>
      </c>
      <c r="G14" s="3"/>
      <c r="H14" s="3"/>
      <c r="I14" s="27"/>
      <c r="J14" s="27">
        <f t="shared" si="3"/>
        <v>2914</v>
      </c>
      <c r="K14" s="27">
        <f t="shared" si="4"/>
        <v>18</v>
      </c>
      <c r="L14" s="28">
        <f t="shared" si="5"/>
        <v>161.88888888888889</v>
      </c>
      <c r="N14" s="6"/>
      <c r="O14" s="35"/>
      <c r="P14" s="35"/>
      <c r="S14" s="35"/>
      <c r="AC14" s="18"/>
    </row>
    <row r="15" spans="1:29">
      <c r="A15" s="3"/>
      <c r="B15" s="19" t="s">
        <v>266</v>
      </c>
      <c r="C15" s="19" t="s">
        <v>52</v>
      </c>
      <c r="D15" s="3">
        <v>986</v>
      </c>
      <c r="E15" s="3">
        <v>944</v>
      </c>
      <c r="F15" s="19">
        <v>940</v>
      </c>
      <c r="G15" s="3">
        <v>924</v>
      </c>
      <c r="H15" s="3">
        <v>906</v>
      </c>
      <c r="I15" s="3"/>
      <c r="J15" s="27">
        <f t="shared" si="3"/>
        <v>4700</v>
      </c>
      <c r="K15" s="27">
        <f t="shared" si="4"/>
        <v>30</v>
      </c>
      <c r="L15" s="28">
        <f t="shared" si="5"/>
        <v>156.66666666666666</v>
      </c>
      <c r="N15" s="6"/>
      <c r="O15" s="35"/>
      <c r="P15" s="35"/>
      <c r="S15" s="35"/>
      <c r="AC15" s="18"/>
    </row>
    <row r="16" spans="1:29">
      <c r="A16" s="27"/>
      <c r="B16" s="19" t="s">
        <v>302</v>
      </c>
      <c r="C16" s="19" t="s">
        <v>16</v>
      </c>
      <c r="D16" s="3">
        <v>886</v>
      </c>
      <c r="E16" s="3"/>
      <c r="F16" s="19"/>
      <c r="G16" s="3"/>
      <c r="H16" s="3"/>
      <c r="I16" s="27"/>
      <c r="J16" s="27">
        <f t="shared" si="3"/>
        <v>886</v>
      </c>
      <c r="K16" s="27">
        <f t="shared" si="4"/>
        <v>6</v>
      </c>
      <c r="L16" s="28">
        <f t="shared" si="5"/>
        <v>147.66666666666666</v>
      </c>
      <c r="N16" s="6"/>
      <c r="O16" s="35"/>
      <c r="P16" s="35"/>
      <c r="S16" s="35"/>
      <c r="AC16" s="18"/>
    </row>
    <row r="17" spans="1:29">
      <c r="A17" s="3"/>
      <c r="B17" s="19" t="s">
        <v>249</v>
      </c>
      <c r="C17" s="19" t="s">
        <v>64</v>
      </c>
      <c r="D17" s="3">
        <v>905</v>
      </c>
      <c r="E17" s="3">
        <v>847</v>
      </c>
      <c r="F17" s="19">
        <v>736</v>
      </c>
      <c r="G17" s="3"/>
      <c r="H17" s="3"/>
      <c r="I17" s="27"/>
      <c r="J17" s="27">
        <f t="shared" si="3"/>
        <v>2488</v>
      </c>
      <c r="K17" s="27">
        <f t="shared" si="4"/>
        <v>18</v>
      </c>
      <c r="L17" s="28">
        <f t="shared" si="5"/>
        <v>138.22222222222223</v>
      </c>
      <c r="N17" s="17"/>
      <c r="O17" s="34"/>
      <c r="P17" s="34"/>
      <c r="AC17" s="18"/>
    </row>
    <row r="18" spans="1:29">
      <c r="A18" s="27"/>
      <c r="B18" s="19" t="s">
        <v>310</v>
      </c>
      <c r="C18" s="19" t="s">
        <v>24</v>
      </c>
      <c r="D18" s="19">
        <v>727</v>
      </c>
      <c r="E18" s="3"/>
      <c r="F18" s="3"/>
      <c r="G18" s="3"/>
      <c r="H18" s="3"/>
      <c r="I18" s="3"/>
      <c r="J18" s="27">
        <f t="shared" si="3"/>
        <v>727</v>
      </c>
      <c r="K18" s="27">
        <f t="shared" si="4"/>
        <v>6</v>
      </c>
      <c r="L18" s="28">
        <f t="shared" si="5"/>
        <v>121.16666666666667</v>
      </c>
      <c r="N18" s="6"/>
      <c r="Q18" s="17"/>
      <c r="R18" s="17"/>
      <c r="S18" s="17"/>
      <c r="T18" s="17"/>
      <c r="U18" s="17"/>
      <c r="V18" s="17"/>
      <c r="W18" s="17"/>
      <c r="X18" s="17"/>
      <c r="Y18" s="17"/>
      <c r="Z18" s="17"/>
      <c r="AC18" s="18"/>
    </row>
    <row r="19" spans="1:29">
      <c r="A19" s="3"/>
      <c r="B19" s="27" t="s">
        <v>293</v>
      </c>
      <c r="C19" s="27" t="s">
        <v>64</v>
      </c>
      <c r="D19" s="3">
        <v>757</v>
      </c>
      <c r="E19" s="3">
        <v>727</v>
      </c>
      <c r="F19" s="3">
        <v>725</v>
      </c>
      <c r="G19" s="3">
        <v>716</v>
      </c>
      <c r="H19" s="3">
        <v>633</v>
      </c>
      <c r="I19" s="27"/>
      <c r="J19" s="27">
        <f t="shared" si="3"/>
        <v>3558</v>
      </c>
      <c r="K19" s="27">
        <f t="shared" si="4"/>
        <v>30</v>
      </c>
      <c r="L19" s="28">
        <f t="shared" si="5"/>
        <v>118.6</v>
      </c>
      <c r="N19" s="6"/>
      <c r="O19" s="35"/>
      <c r="P19" s="35"/>
      <c r="S19" s="35"/>
      <c r="AC19" s="18"/>
    </row>
    <row r="20" spans="1:29">
      <c r="A20" s="27"/>
      <c r="B20" s="19" t="s">
        <v>248</v>
      </c>
      <c r="C20" s="19" t="s">
        <v>63</v>
      </c>
      <c r="D20" s="3">
        <v>785</v>
      </c>
      <c r="E20" s="3">
        <v>764</v>
      </c>
      <c r="F20" s="19">
        <v>610</v>
      </c>
      <c r="G20" s="3">
        <v>571</v>
      </c>
      <c r="H20" s="3"/>
      <c r="I20" s="3"/>
      <c r="J20" s="27">
        <f t="shared" si="3"/>
        <v>2730</v>
      </c>
      <c r="K20" s="27">
        <f t="shared" si="4"/>
        <v>24</v>
      </c>
      <c r="L20" s="28">
        <f t="shared" si="5"/>
        <v>113.75</v>
      </c>
      <c r="AC20" s="6"/>
    </row>
    <row r="21" spans="1:29">
      <c r="A21" s="3"/>
      <c r="B21" s="19" t="s">
        <v>330</v>
      </c>
      <c r="C21" s="19" t="s">
        <v>16</v>
      </c>
      <c r="D21" s="19">
        <v>536</v>
      </c>
      <c r="E21" s="3"/>
      <c r="F21" s="3"/>
      <c r="G21" s="3"/>
      <c r="H21" s="3"/>
      <c r="I21" s="3"/>
      <c r="J21" s="27">
        <f t="shared" si="3"/>
        <v>536</v>
      </c>
      <c r="K21" s="27">
        <f t="shared" si="4"/>
        <v>6</v>
      </c>
      <c r="L21" s="28">
        <f t="shared" si="5"/>
        <v>89.333333333333329</v>
      </c>
    </row>
    <row r="23" spans="1:29">
      <c r="A23" s="6"/>
      <c r="B23" s="6"/>
      <c r="C23" s="6"/>
      <c r="D23" s="6"/>
      <c r="E23" s="6"/>
      <c r="F23" s="6"/>
      <c r="G23" s="6"/>
    </row>
    <row r="24" spans="1:29">
      <c r="A24" s="6"/>
      <c r="B24" s="6" t="s">
        <v>294</v>
      </c>
      <c r="C24" s="6"/>
      <c r="D24" s="6"/>
      <c r="E24" s="6"/>
      <c r="F24" s="6"/>
      <c r="G24" s="6"/>
    </row>
    <row r="25" spans="1:29">
      <c r="A25" s="6"/>
      <c r="B25" s="6" t="s">
        <v>295</v>
      </c>
      <c r="C25" s="6" t="s">
        <v>52</v>
      </c>
      <c r="D25" s="6"/>
      <c r="E25" s="6">
        <v>829</v>
      </c>
      <c r="F25" s="6">
        <v>1028</v>
      </c>
      <c r="G25" s="6">
        <v>939</v>
      </c>
      <c r="H25" s="35">
        <v>901</v>
      </c>
      <c r="I25" s="35">
        <v>940</v>
      </c>
      <c r="J25" s="35">
        <v>982</v>
      </c>
      <c r="K25" s="35">
        <v>926</v>
      </c>
      <c r="L25" s="35">
        <v>853</v>
      </c>
      <c r="M25" s="35">
        <v>1091</v>
      </c>
    </row>
    <row r="26" spans="1:29">
      <c r="A26" s="6"/>
      <c r="B26" s="6" t="s">
        <v>296</v>
      </c>
      <c r="C26" s="6" t="s">
        <v>63</v>
      </c>
      <c r="D26" s="6"/>
      <c r="E26" s="6"/>
      <c r="F26" s="6">
        <v>734</v>
      </c>
      <c r="G26" s="6"/>
    </row>
    <row r="27" spans="1:29">
      <c r="A27" s="6"/>
      <c r="B27" s="6"/>
      <c r="C27" s="6"/>
      <c r="D27" s="6"/>
      <c r="E27" s="6"/>
      <c r="F27" s="6"/>
      <c r="G27" s="6"/>
    </row>
    <row r="28" spans="1:29">
      <c r="A28" s="6"/>
      <c r="B28" s="6"/>
      <c r="C28" s="6"/>
      <c r="D28" s="6"/>
      <c r="E28" s="6"/>
      <c r="F28" s="6"/>
      <c r="G28" s="6"/>
    </row>
    <row r="29" spans="1:29">
      <c r="A29" s="6"/>
      <c r="B29" s="35" t="s">
        <v>329</v>
      </c>
      <c r="C29" s="6"/>
      <c r="D29" s="6"/>
      <c r="E29" s="6"/>
      <c r="F29" s="6"/>
      <c r="G29" s="6"/>
    </row>
    <row r="30" spans="1:29">
      <c r="B30" s="35" t="s">
        <v>328</v>
      </c>
      <c r="C30" t="s">
        <v>52</v>
      </c>
      <c r="K30">
        <v>863</v>
      </c>
      <c r="L30">
        <v>766</v>
      </c>
      <c r="M30">
        <v>1028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theme="6" tint="0.39997558519241921"/>
  </sheetPr>
  <dimension ref="A1:K37"/>
  <sheetViews>
    <sheetView workbookViewId="0">
      <selection activeCell="J7" sqref="J7"/>
    </sheetView>
  </sheetViews>
  <sheetFormatPr baseColWidth="10" defaultColWidth="9.140625" defaultRowHeight="12.75"/>
  <cols>
    <col min="1" max="1" width="12" customWidth="1"/>
    <col min="4" max="4" width="14.28515625" customWidth="1"/>
    <col min="5" max="5" width="12.7109375" customWidth="1"/>
    <col min="6" max="6" width="13.140625" customWidth="1"/>
    <col min="7" max="7" width="12.140625" customWidth="1"/>
    <col min="8" max="8" width="11.42578125" customWidth="1"/>
    <col min="9" max="9" width="12" customWidth="1"/>
    <col min="10" max="10" width="12.85546875" customWidth="1"/>
    <col min="11" max="11" width="11.85546875" customWidth="1"/>
  </cols>
  <sheetData>
    <row r="1" spans="1:11" ht="46.5">
      <c r="A1" s="7" t="s">
        <v>331</v>
      </c>
      <c r="B1" s="7"/>
      <c r="C1" s="7"/>
      <c r="D1" s="8"/>
      <c r="E1" s="8"/>
      <c r="F1" s="8"/>
      <c r="G1" s="8"/>
      <c r="H1" s="8"/>
    </row>
    <row r="2" spans="1:11" ht="18.75">
      <c r="A2" s="9" t="s">
        <v>91</v>
      </c>
      <c r="B2" s="9"/>
      <c r="C2" s="9"/>
      <c r="D2" s="9" t="s">
        <v>92</v>
      </c>
      <c r="E2" s="9"/>
      <c r="F2" s="9"/>
      <c r="G2" s="9" t="s">
        <v>93</v>
      </c>
      <c r="H2" s="9" t="s">
        <v>94</v>
      </c>
      <c r="I2" s="9"/>
      <c r="J2" s="9" t="s">
        <v>95</v>
      </c>
      <c r="K2" s="9" t="s">
        <v>122</v>
      </c>
    </row>
    <row r="3" spans="1:11" ht="18.75">
      <c r="A3" s="9" t="s">
        <v>96</v>
      </c>
      <c r="B3" s="9" t="s">
        <v>97</v>
      </c>
      <c r="C3" s="9" t="s">
        <v>165</v>
      </c>
      <c r="D3" s="9" t="s">
        <v>98</v>
      </c>
      <c r="E3" s="9" t="s">
        <v>99</v>
      </c>
      <c r="F3" s="9" t="s">
        <v>100</v>
      </c>
      <c r="G3" s="9" t="s">
        <v>101</v>
      </c>
      <c r="H3" s="9" t="s">
        <v>102</v>
      </c>
      <c r="I3" s="9" t="s">
        <v>103</v>
      </c>
      <c r="J3" s="9" t="s">
        <v>104</v>
      </c>
      <c r="K3" s="9" t="s">
        <v>121</v>
      </c>
    </row>
    <row r="4" spans="1:11" ht="18.75">
      <c r="A4" s="9" t="s">
        <v>65</v>
      </c>
      <c r="B4" s="9">
        <f>COUNT('T.L menn'!A5:A116)</f>
        <v>83</v>
      </c>
      <c r="C4" s="9">
        <f>COUNT('6 beste menn'!A3:A222)</f>
        <v>88</v>
      </c>
      <c r="D4" s="9">
        <f>COUNT('T.L menn'!D5:M154)</f>
        <v>83</v>
      </c>
      <c r="E4" s="10">
        <f>D4*60</f>
        <v>4980</v>
      </c>
      <c r="F4" s="10">
        <f>D4*20</f>
        <v>1660</v>
      </c>
      <c r="G4" s="10"/>
      <c r="H4" s="10">
        <f>E4-F4</f>
        <v>3320</v>
      </c>
      <c r="I4" s="10">
        <f>C32</f>
        <v>24300</v>
      </c>
      <c r="J4" s="10"/>
      <c r="K4" s="10">
        <f>D4*10</f>
        <v>830</v>
      </c>
    </row>
    <row r="5" spans="1:11" ht="18.75">
      <c r="A5" s="9" t="s">
        <v>66</v>
      </c>
      <c r="B5" s="9">
        <f>COUNT('T.L kvinner'!A5:A142)</f>
        <v>26</v>
      </c>
      <c r="C5" s="9">
        <f>COUNT('6 beste kvinner'!A3:A44)</f>
        <v>19</v>
      </c>
      <c r="D5" s="9">
        <f>COUNT('T.L kvinner'!D5:M59)</f>
        <v>26</v>
      </c>
      <c r="E5" s="10">
        <f>D5*60</f>
        <v>1560</v>
      </c>
      <c r="F5" s="10">
        <f>D5*20</f>
        <v>520</v>
      </c>
      <c r="G5" s="10"/>
      <c r="H5" s="10">
        <f>E5-F5</f>
        <v>1040</v>
      </c>
      <c r="I5" s="10">
        <f>F32</f>
        <v>5000</v>
      </c>
      <c r="J5" s="10"/>
      <c r="K5" s="10">
        <f>D5*10</f>
        <v>260</v>
      </c>
    </row>
    <row r="6" spans="1:11" ht="18.75">
      <c r="A6" s="9" t="s">
        <v>67</v>
      </c>
      <c r="B6" s="9">
        <f>COUNT('T.L junior'!A3:A103)</f>
        <v>3</v>
      </c>
      <c r="C6" s="9">
        <v>15</v>
      </c>
      <c r="D6" s="9">
        <f>COUNT('T.L junior'!D3:M14)</f>
        <v>4</v>
      </c>
      <c r="E6" s="10">
        <f>D6*30</f>
        <v>120</v>
      </c>
      <c r="F6" s="10">
        <v>0</v>
      </c>
      <c r="G6" s="10"/>
      <c r="H6" s="10">
        <f>E6-F6</f>
        <v>120</v>
      </c>
      <c r="I6" s="10">
        <f>I32</f>
        <v>3100</v>
      </c>
      <c r="J6" s="10"/>
      <c r="K6" s="10"/>
    </row>
    <row r="7" spans="1:11" ht="18.75">
      <c r="A7" s="9" t="s">
        <v>105</v>
      </c>
      <c r="B7" s="9">
        <f>SUM(B4:B6)</f>
        <v>112</v>
      </c>
      <c r="C7" s="9">
        <f>SUM(C4:C6)</f>
        <v>122</v>
      </c>
      <c r="D7" s="9">
        <f>SUM(D4:D6)</f>
        <v>113</v>
      </c>
      <c r="E7" s="10">
        <f>SUM(E4:E6)</f>
        <v>6660</v>
      </c>
      <c r="F7" s="10">
        <f>SUM(F4:F6)</f>
        <v>2180</v>
      </c>
      <c r="G7" s="10">
        <v>1500</v>
      </c>
      <c r="H7" s="10">
        <f>SUM(H4:H6)-G7</f>
        <v>2980</v>
      </c>
      <c r="I7" s="10">
        <f>SUM(I4:I6)+C37</f>
        <v>42400</v>
      </c>
      <c r="J7" s="10">
        <f>H7-I7</f>
        <v>-39420</v>
      </c>
      <c r="K7" s="10">
        <f>SUM(K4:K5)</f>
        <v>1090</v>
      </c>
    </row>
    <row r="8" spans="1:11" ht="15.75">
      <c r="A8" s="11"/>
      <c r="B8" s="11"/>
      <c r="C8" s="11"/>
      <c r="D8" s="11"/>
      <c r="E8" s="11"/>
      <c r="F8" s="11"/>
      <c r="G8" s="11"/>
      <c r="H8" s="11"/>
      <c r="I8" s="11"/>
      <c r="J8" s="11"/>
    </row>
    <row r="9" spans="1:11" ht="15.75">
      <c r="A9" s="11"/>
      <c r="B9" s="11"/>
      <c r="C9" s="11"/>
      <c r="D9" s="11"/>
      <c r="E9" s="11"/>
      <c r="F9" s="11"/>
      <c r="G9" s="11"/>
      <c r="H9" s="11"/>
      <c r="I9" s="11"/>
      <c r="J9" s="11"/>
    </row>
    <row r="10" spans="1:11" ht="15.75">
      <c r="A10" s="11" t="s">
        <v>65</v>
      </c>
      <c r="B10" s="11"/>
      <c r="C10" s="11"/>
      <c r="D10" s="11"/>
      <c r="E10" s="11" t="s">
        <v>66</v>
      </c>
      <c r="F10" s="11"/>
      <c r="G10" s="11"/>
      <c r="H10" s="11" t="s">
        <v>67</v>
      </c>
      <c r="I10" s="11"/>
      <c r="J10" s="12"/>
    </row>
    <row r="11" spans="1:11" ht="15.75">
      <c r="A11" s="11" t="s">
        <v>106</v>
      </c>
      <c r="C11" s="13">
        <v>5500</v>
      </c>
      <c r="D11" s="11"/>
      <c r="E11" s="11" t="s">
        <v>106</v>
      </c>
      <c r="F11" s="13">
        <v>2000</v>
      </c>
      <c r="G11" s="11"/>
      <c r="H11" s="11" t="s">
        <v>106</v>
      </c>
      <c r="I11" s="13">
        <v>1500</v>
      </c>
      <c r="J11" s="12"/>
    </row>
    <row r="12" spans="1:11" ht="15.75">
      <c r="A12" s="11" t="s">
        <v>107</v>
      </c>
      <c r="C12" s="13">
        <v>4000</v>
      </c>
      <c r="D12" s="11"/>
      <c r="E12" s="11" t="s">
        <v>107</v>
      </c>
      <c r="F12" s="13">
        <v>1400</v>
      </c>
      <c r="G12" s="11"/>
      <c r="H12" s="11" t="s">
        <v>107</v>
      </c>
      <c r="I12" s="13">
        <v>1000</v>
      </c>
      <c r="J12" s="12"/>
    </row>
    <row r="13" spans="1:11" ht="15.75">
      <c r="A13" s="11" t="s">
        <v>108</v>
      </c>
      <c r="C13" s="13">
        <v>2500</v>
      </c>
      <c r="D13" s="11"/>
      <c r="E13" s="11" t="s">
        <v>108</v>
      </c>
      <c r="F13" s="13">
        <v>800</v>
      </c>
      <c r="G13" s="11"/>
      <c r="H13" s="11" t="s">
        <v>108</v>
      </c>
      <c r="I13" s="13">
        <v>600</v>
      </c>
      <c r="J13" s="12"/>
    </row>
    <row r="14" spans="1:11" ht="15.75">
      <c r="A14" s="11" t="s">
        <v>109</v>
      </c>
      <c r="C14" s="13">
        <v>1500</v>
      </c>
      <c r="D14" s="13"/>
      <c r="E14" s="11" t="s">
        <v>109</v>
      </c>
      <c r="F14" s="13">
        <v>400</v>
      </c>
      <c r="G14" s="11"/>
      <c r="H14" s="11" t="s">
        <v>197</v>
      </c>
      <c r="I14" s="13" t="s">
        <v>333</v>
      </c>
      <c r="J14" s="11" t="s">
        <v>334</v>
      </c>
      <c r="K14" s="16"/>
    </row>
    <row r="15" spans="1:11" ht="15.75">
      <c r="A15" s="11" t="s">
        <v>110</v>
      </c>
      <c r="C15" s="13">
        <v>1200</v>
      </c>
      <c r="D15" s="11"/>
      <c r="E15" s="11" t="s">
        <v>110</v>
      </c>
      <c r="F15" s="13">
        <v>400</v>
      </c>
      <c r="G15" s="11"/>
      <c r="H15" s="11"/>
      <c r="I15" s="13"/>
      <c r="J15" s="11" t="s">
        <v>170</v>
      </c>
      <c r="K15" s="16"/>
    </row>
    <row r="16" spans="1:11" ht="15.75">
      <c r="A16" s="11" t="s">
        <v>111</v>
      </c>
      <c r="C16" s="13">
        <v>1200</v>
      </c>
      <c r="D16" s="11"/>
      <c r="E16" s="11"/>
      <c r="F16" s="13"/>
      <c r="G16" s="11"/>
      <c r="H16" s="11"/>
      <c r="I16" s="13"/>
      <c r="J16" s="11" t="s">
        <v>169</v>
      </c>
      <c r="K16" s="16"/>
    </row>
    <row r="17" spans="1:10" ht="15.75">
      <c r="A17" s="11" t="s">
        <v>112</v>
      </c>
      <c r="C17" s="13">
        <v>1000</v>
      </c>
      <c r="D17" s="11"/>
      <c r="E17" s="11"/>
      <c r="F17" s="13"/>
      <c r="G17" s="11"/>
      <c r="H17" s="11"/>
      <c r="I17" s="13"/>
      <c r="J17" s="12"/>
    </row>
    <row r="18" spans="1:10" ht="15.75">
      <c r="A18" s="11" t="s">
        <v>113</v>
      </c>
      <c r="C18" s="13">
        <v>1000</v>
      </c>
      <c r="D18" s="11"/>
      <c r="E18" s="11"/>
      <c r="F18" s="13"/>
      <c r="G18" s="11"/>
      <c r="H18" s="11"/>
      <c r="I18" s="13"/>
      <c r="J18" s="12"/>
    </row>
    <row r="19" spans="1:10" ht="15.75">
      <c r="A19" s="11" t="s">
        <v>114</v>
      </c>
      <c r="C19" s="13">
        <v>800</v>
      </c>
      <c r="D19" s="11"/>
      <c r="E19" s="11"/>
      <c r="F19" s="13"/>
      <c r="G19" s="11"/>
      <c r="H19" s="11"/>
      <c r="I19" s="13"/>
      <c r="J19" s="12"/>
    </row>
    <row r="20" spans="1:10" ht="15.75">
      <c r="A20" s="11" t="s">
        <v>115</v>
      </c>
      <c r="C20" s="13">
        <v>800</v>
      </c>
      <c r="D20" s="11"/>
      <c r="E20" s="11"/>
      <c r="F20" s="13"/>
      <c r="G20" s="11"/>
      <c r="H20" s="11"/>
      <c r="I20" s="13"/>
      <c r="J20" s="12"/>
    </row>
    <row r="21" spans="1:10" ht="15.75">
      <c r="A21" s="11" t="s">
        <v>116</v>
      </c>
      <c r="C21" s="13">
        <v>600</v>
      </c>
      <c r="D21" s="11"/>
      <c r="E21" s="11"/>
      <c r="F21" s="13"/>
      <c r="G21" s="11"/>
      <c r="H21" s="11"/>
      <c r="I21" s="13"/>
      <c r="J21" s="12"/>
    </row>
    <row r="22" spans="1:10" ht="15.75">
      <c r="A22" s="11" t="s">
        <v>117</v>
      </c>
      <c r="C22" s="13">
        <v>600</v>
      </c>
      <c r="D22" s="11"/>
      <c r="E22" s="11"/>
      <c r="F22" s="13"/>
      <c r="G22" s="11"/>
      <c r="H22" s="11"/>
      <c r="I22" s="13"/>
      <c r="J22" s="12"/>
    </row>
    <row r="23" spans="1:10" ht="15.75">
      <c r="A23" s="11" t="s">
        <v>118</v>
      </c>
      <c r="C23" s="13">
        <v>500</v>
      </c>
      <c r="D23" s="11"/>
      <c r="E23" s="11"/>
      <c r="F23" s="13"/>
      <c r="G23" s="11"/>
      <c r="H23" s="11"/>
      <c r="I23" s="13"/>
      <c r="J23" s="12"/>
    </row>
    <row r="24" spans="1:10" ht="15.75">
      <c r="A24" s="11" t="s">
        <v>119</v>
      </c>
      <c r="C24" s="13">
        <v>500</v>
      </c>
      <c r="D24" s="11"/>
      <c r="E24" s="11"/>
      <c r="F24" s="13"/>
      <c r="G24" s="11"/>
      <c r="H24" s="11"/>
      <c r="I24" s="13"/>
      <c r="J24" s="12"/>
    </row>
    <row r="25" spans="1:10" ht="15.75">
      <c r="A25" s="11" t="s">
        <v>161</v>
      </c>
      <c r="C25" s="13">
        <v>500</v>
      </c>
      <c r="D25" s="11"/>
      <c r="E25" s="11"/>
      <c r="F25" s="13"/>
      <c r="G25" s="11"/>
      <c r="H25" s="11"/>
      <c r="I25" s="13"/>
      <c r="J25" s="12"/>
    </row>
    <row r="26" spans="1:10" ht="15.75">
      <c r="A26" s="11" t="s">
        <v>162</v>
      </c>
      <c r="C26" s="13">
        <v>500</v>
      </c>
      <c r="D26" s="11"/>
      <c r="E26" s="11"/>
      <c r="F26" s="13"/>
      <c r="G26" s="11"/>
      <c r="H26" s="11"/>
      <c r="I26" s="13"/>
      <c r="J26" s="12"/>
    </row>
    <row r="27" spans="1:10" ht="15.75">
      <c r="A27" s="11" t="s">
        <v>163</v>
      </c>
      <c r="C27" s="13">
        <v>400</v>
      </c>
      <c r="D27" s="11"/>
      <c r="E27" s="11"/>
      <c r="F27" s="13"/>
      <c r="G27" s="11"/>
      <c r="H27" s="11"/>
      <c r="I27" s="13"/>
      <c r="J27" s="12"/>
    </row>
    <row r="28" spans="1:10" ht="15.75">
      <c r="A28" s="11" t="s">
        <v>164</v>
      </c>
      <c r="C28" s="13">
        <v>400</v>
      </c>
      <c r="D28" s="11"/>
      <c r="E28" s="11"/>
      <c r="F28" s="13"/>
      <c r="G28" s="11"/>
      <c r="H28" s="11"/>
      <c r="I28" s="13"/>
      <c r="J28" s="12"/>
    </row>
    <row r="29" spans="1:10" ht="15.75">
      <c r="A29" s="11" t="s">
        <v>198</v>
      </c>
      <c r="C29" s="13">
        <v>400</v>
      </c>
      <c r="D29" s="11"/>
      <c r="E29" s="11"/>
      <c r="F29" s="13"/>
      <c r="G29" s="11"/>
      <c r="H29" s="11"/>
      <c r="I29" s="13"/>
      <c r="J29" s="12"/>
    </row>
    <row r="30" spans="1:10" ht="15.75">
      <c r="A30" s="11" t="s">
        <v>199</v>
      </c>
      <c r="C30" s="13">
        <v>400</v>
      </c>
      <c r="D30" s="11"/>
      <c r="E30" s="11"/>
      <c r="F30" s="13"/>
      <c r="G30" s="11"/>
      <c r="H30" s="11"/>
      <c r="I30" s="13"/>
      <c r="J30" s="12"/>
    </row>
    <row r="31" spans="1:10" ht="15.75">
      <c r="A31" s="11"/>
      <c r="C31" s="13"/>
      <c r="D31" s="11"/>
      <c r="E31" s="11"/>
      <c r="F31" s="13"/>
      <c r="G31" s="11"/>
      <c r="H31" s="11"/>
      <c r="I31" s="13"/>
    </row>
    <row r="32" spans="1:10" ht="15.75">
      <c r="A32" s="11" t="s">
        <v>120</v>
      </c>
      <c r="C32" s="13">
        <f>SUM(C11:C30)</f>
        <v>24300</v>
      </c>
      <c r="D32" s="11"/>
      <c r="E32" s="11"/>
      <c r="F32" s="13">
        <f>SUM(F11:F31)</f>
        <v>5000</v>
      </c>
      <c r="G32" s="11"/>
      <c r="H32" s="11"/>
      <c r="I32" s="13">
        <f>SUM(I11:I31)</f>
        <v>3100</v>
      </c>
    </row>
    <row r="37" spans="1:3">
      <c r="A37" t="s">
        <v>335</v>
      </c>
      <c r="C37" s="50">
        <v>10000</v>
      </c>
    </row>
  </sheetData>
  <phoneticPr fontId="0" type="noConversion"/>
  <pageMargins left="0.78740157499999996" right="0.78740157499999996" top="0.984251969" bottom="0.984251969" header="0.5" footer="0.5"/>
  <pageSetup paperSize="9" orientation="landscape" horizontalDpi="4294967293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I59"/>
  <sheetViews>
    <sheetView zoomScaleNormal="100" workbookViewId="0">
      <selection activeCell="E13" sqref="E13"/>
    </sheetView>
  </sheetViews>
  <sheetFormatPr baseColWidth="10" defaultColWidth="9.140625" defaultRowHeight="12.75"/>
  <cols>
    <col min="1" max="1" width="11.5703125" customWidth="1"/>
    <col min="2" max="2" width="9.28515625" bestFit="1" customWidth="1"/>
    <col min="3" max="3" width="27" customWidth="1"/>
    <col min="4" max="4" width="26.140625" customWidth="1"/>
    <col min="5" max="5" width="15.28515625" customWidth="1"/>
  </cols>
  <sheetData>
    <row r="1" spans="1:9" s="20" customFormat="1" ht="31.5">
      <c r="A1" s="20" t="s">
        <v>171</v>
      </c>
    </row>
    <row r="2" spans="1:9" s="21" customFormat="1" ht="15.75"/>
    <row r="3" spans="1:9" ht="18.75">
      <c r="A3" s="22" t="s">
        <v>65</v>
      </c>
      <c r="B3" s="22"/>
      <c r="C3" s="22" t="s">
        <v>166</v>
      </c>
      <c r="D3" s="22" t="s">
        <v>167</v>
      </c>
      <c r="E3" s="22" t="s">
        <v>168</v>
      </c>
      <c r="F3" s="11"/>
      <c r="G3" s="11"/>
    </row>
    <row r="4" spans="1:9" ht="18.75">
      <c r="A4" s="22" t="s">
        <v>106</v>
      </c>
      <c r="B4" s="23">
        <v>5500</v>
      </c>
      <c r="C4" s="19" t="s">
        <v>159</v>
      </c>
      <c r="D4" s="46" t="s">
        <v>212</v>
      </c>
      <c r="E4" s="48"/>
      <c r="F4" s="13"/>
      <c r="G4" s="11"/>
    </row>
    <row r="5" spans="1:9" ht="18.75">
      <c r="A5" s="22" t="s">
        <v>107</v>
      </c>
      <c r="B5" s="23">
        <v>4000</v>
      </c>
      <c r="C5" s="3" t="s">
        <v>78</v>
      </c>
      <c r="D5" s="46" t="s">
        <v>209</v>
      </c>
      <c r="E5" s="48"/>
      <c r="F5" s="13"/>
      <c r="G5" s="11"/>
    </row>
    <row r="6" spans="1:9" ht="18.75">
      <c r="A6" s="22" t="s">
        <v>108</v>
      </c>
      <c r="B6" s="23">
        <v>2500</v>
      </c>
      <c r="C6" s="3" t="s">
        <v>80</v>
      </c>
      <c r="D6" s="3" t="s">
        <v>211</v>
      </c>
      <c r="E6" s="48"/>
      <c r="F6" s="13"/>
      <c r="G6" s="11"/>
    </row>
    <row r="7" spans="1:9" ht="18.75">
      <c r="A7" s="22" t="s">
        <v>108</v>
      </c>
      <c r="B7" s="23">
        <v>1500</v>
      </c>
      <c r="C7" s="3" t="s">
        <v>134</v>
      </c>
      <c r="D7" s="22"/>
      <c r="E7" s="48"/>
      <c r="F7" s="13"/>
      <c r="G7" s="11"/>
    </row>
    <row r="8" spans="1:9" ht="18.75">
      <c r="A8" s="22" t="s">
        <v>110</v>
      </c>
      <c r="B8" s="23">
        <v>1200</v>
      </c>
      <c r="C8" s="3" t="s">
        <v>15</v>
      </c>
      <c r="D8" s="46" t="s">
        <v>200</v>
      </c>
      <c r="E8" s="48"/>
      <c r="F8" s="13"/>
      <c r="G8" s="11"/>
      <c r="H8" s="11"/>
      <c r="I8" s="13"/>
    </row>
    <row r="9" spans="1:9" ht="18.75">
      <c r="A9" s="22" t="s">
        <v>111</v>
      </c>
      <c r="B9" s="23">
        <v>1200</v>
      </c>
      <c r="C9" s="3" t="s">
        <v>20</v>
      </c>
      <c r="D9" s="46" t="s">
        <v>201</v>
      </c>
      <c r="E9" s="48"/>
      <c r="F9" s="13"/>
      <c r="G9" s="11"/>
      <c r="H9" s="11"/>
      <c r="I9" s="13"/>
    </row>
    <row r="10" spans="1:9" ht="18.75">
      <c r="A10" s="22" t="s">
        <v>112</v>
      </c>
      <c r="B10" s="23">
        <v>1000</v>
      </c>
      <c r="C10" s="3" t="s">
        <v>79</v>
      </c>
      <c r="D10" s="27" t="s">
        <v>254</v>
      </c>
      <c r="E10" s="48" t="s">
        <v>257</v>
      </c>
      <c r="F10" s="13"/>
      <c r="G10" s="11"/>
      <c r="H10" s="11"/>
      <c r="I10" s="13"/>
    </row>
    <row r="11" spans="1:9" ht="18.75">
      <c r="A11" s="22" t="s">
        <v>113</v>
      </c>
      <c r="B11" s="23">
        <v>1000</v>
      </c>
      <c r="C11" s="3" t="s">
        <v>17</v>
      </c>
      <c r="D11" s="46" t="s">
        <v>202</v>
      </c>
      <c r="E11" s="48"/>
      <c r="F11" s="13"/>
      <c r="G11" s="11"/>
      <c r="H11" s="11"/>
      <c r="I11" s="13"/>
    </row>
    <row r="12" spans="1:9" ht="18.75">
      <c r="A12" s="22" t="s">
        <v>114</v>
      </c>
      <c r="B12" s="23">
        <v>800</v>
      </c>
      <c r="C12" s="3" t="s">
        <v>27</v>
      </c>
      <c r="D12" s="46" t="s">
        <v>204</v>
      </c>
      <c r="E12" s="48" t="s">
        <v>257</v>
      </c>
      <c r="F12" s="13"/>
      <c r="G12" s="11"/>
      <c r="H12" s="11"/>
      <c r="I12" s="13"/>
    </row>
    <row r="13" spans="1:9" ht="18.75">
      <c r="A13" s="22" t="s">
        <v>115</v>
      </c>
      <c r="B13" s="23">
        <v>800</v>
      </c>
      <c r="C13" s="3" t="s">
        <v>217</v>
      </c>
      <c r="D13" s="22"/>
      <c r="E13" s="48"/>
      <c r="F13" s="13"/>
      <c r="G13" s="11"/>
      <c r="H13" s="11"/>
      <c r="I13" s="13"/>
    </row>
    <row r="14" spans="1:9" ht="18.75">
      <c r="A14" s="22" t="s">
        <v>116</v>
      </c>
      <c r="B14" s="23">
        <v>600</v>
      </c>
      <c r="C14" s="3" t="s">
        <v>147</v>
      </c>
      <c r="D14" s="22"/>
      <c r="E14" s="48"/>
      <c r="F14" s="13"/>
      <c r="G14" s="11"/>
      <c r="H14" s="11"/>
      <c r="I14" s="13"/>
    </row>
    <row r="15" spans="1:9" ht="18.75">
      <c r="A15" s="22" t="s">
        <v>117</v>
      </c>
      <c r="B15" s="23">
        <v>600</v>
      </c>
      <c r="C15" s="3" t="s">
        <v>216</v>
      </c>
      <c r="D15" s="22"/>
      <c r="E15" s="48"/>
      <c r="F15" s="13"/>
      <c r="G15" s="11"/>
      <c r="H15" s="11"/>
      <c r="I15" s="13"/>
    </row>
    <row r="16" spans="1:9" ht="18.75">
      <c r="A16" s="22" t="s">
        <v>118</v>
      </c>
      <c r="B16" s="23">
        <v>500</v>
      </c>
      <c r="C16" s="3" t="s">
        <v>39</v>
      </c>
      <c r="D16" s="22"/>
      <c r="E16" s="48"/>
      <c r="F16" s="13"/>
      <c r="G16" s="11"/>
      <c r="H16" s="11"/>
      <c r="I16" s="13"/>
    </row>
    <row r="17" spans="1:9" ht="18.75">
      <c r="A17" s="22" t="s">
        <v>119</v>
      </c>
      <c r="B17" s="23">
        <v>500</v>
      </c>
      <c r="C17" s="3" t="s">
        <v>21</v>
      </c>
      <c r="D17" s="46" t="s">
        <v>203</v>
      </c>
      <c r="E17" s="48"/>
      <c r="F17" s="13"/>
      <c r="G17" s="11"/>
      <c r="H17" s="11"/>
      <c r="I17" s="13"/>
    </row>
    <row r="18" spans="1:9" ht="18.75">
      <c r="A18" s="22" t="s">
        <v>161</v>
      </c>
      <c r="B18" s="23">
        <v>500</v>
      </c>
      <c r="C18" s="3" t="s">
        <v>142</v>
      </c>
      <c r="D18" s="22"/>
      <c r="E18" s="48"/>
      <c r="F18" s="13"/>
      <c r="G18" s="11"/>
      <c r="H18" s="11"/>
      <c r="I18" s="13"/>
    </row>
    <row r="19" spans="1:9" ht="18.75">
      <c r="A19" s="22" t="s">
        <v>162</v>
      </c>
      <c r="B19" s="23">
        <v>500</v>
      </c>
      <c r="C19" s="3" t="s">
        <v>36</v>
      </c>
      <c r="D19" s="46" t="s">
        <v>205</v>
      </c>
      <c r="E19" s="48" t="s">
        <v>257</v>
      </c>
      <c r="F19" s="13"/>
      <c r="G19" s="11"/>
      <c r="H19" s="11"/>
      <c r="I19" s="13"/>
    </row>
    <row r="20" spans="1:9" ht="18.75">
      <c r="A20" s="22" t="s">
        <v>163</v>
      </c>
      <c r="B20" s="23">
        <v>400</v>
      </c>
      <c r="C20" s="3" t="s">
        <v>30</v>
      </c>
      <c r="D20" s="46" t="s">
        <v>206</v>
      </c>
      <c r="E20" s="48"/>
      <c r="F20" s="13"/>
      <c r="G20" s="11"/>
      <c r="H20" s="11"/>
      <c r="I20" s="13"/>
    </row>
    <row r="21" spans="1:9" ht="18.75">
      <c r="A21" s="22" t="s">
        <v>164</v>
      </c>
      <c r="B21" s="23">
        <v>400</v>
      </c>
      <c r="C21" s="3" t="s">
        <v>26</v>
      </c>
      <c r="D21" s="22" t="s">
        <v>258</v>
      </c>
      <c r="E21" s="48" t="s">
        <v>257</v>
      </c>
      <c r="F21" s="13"/>
      <c r="G21" s="11"/>
      <c r="H21" s="11"/>
      <c r="I21" s="13"/>
    </row>
    <row r="22" spans="1:9" ht="18.75">
      <c r="A22" s="22" t="s">
        <v>198</v>
      </c>
      <c r="B22" s="23">
        <v>400</v>
      </c>
      <c r="C22" s="3" t="s">
        <v>228</v>
      </c>
      <c r="D22" s="22"/>
      <c r="E22" s="48"/>
      <c r="F22" s="13"/>
      <c r="G22" s="11"/>
      <c r="H22" s="11"/>
      <c r="I22" s="13"/>
    </row>
    <row r="23" spans="1:9" ht="18.75">
      <c r="A23" s="22" t="s">
        <v>199</v>
      </c>
      <c r="B23" s="23">
        <v>400</v>
      </c>
      <c r="C23" s="3" t="s">
        <v>214</v>
      </c>
      <c r="D23" s="22" t="s">
        <v>259</v>
      </c>
      <c r="E23" s="48" t="s">
        <v>257</v>
      </c>
      <c r="F23" s="13"/>
      <c r="G23" s="11"/>
      <c r="H23" s="11"/>
      <c r="I23" s="13"/>
    </row>
    <row r="24" spans="1:9" ht="18.75">
      <c r="D24" s="45"/>
      <c r="E24" s="31"/>
    </row>
    <row r="25" spans="1:9" ht="18.75">
      <c r="A25" s="22" t="s">
        <v>66</v>
      </c>
      <c r="B25" s="22"/>
      <c r="C25" s="3"/>
      <c r="D25" s="22"/>
      <c r="E25" s="27"/>
    </row>
    <row r="26" spans="1:9" ht="18.75">
      <c r="A26" s="22" t="s">
        <v>106</v>
      </c>
      <c r="B26" s="23">
        <v>2000</v>
      </c>
      <c r="C26" s="3" t="s">
        <v>186</v>
      </c>
      <c r="D26" s="22"/>
      <c r="E26" s="27"/>
    </row>
    <row r="27" spans="1:9" ht="18.75">
      <c r="A27" s="22" t="s">
        <v>107</v>
      </c>
      <c r="B27" s="23">
        <v>1400</v>
      </c>
      <c r="C27" s="3" t="s">
        <v>68</v>
      </c>
      <c r="D27" s="3" t="s">
        <v>207</v>
      </c>
      <c r="E27" s="27"/>
    </row>
    <row r="28" spans="1:9" ht="18.75">
      <c r="A28" s="22" t="s">
        <v>108</v>
      </c>
      <c r="B28" s="23">
        <v>800</v>
      </c>
      <c r="C28" s="3" t="s">
        <v>75</v>
      </c>
      <c r="D28" s="22"/>
      <c r="E28" s="27"/>
    </row>
    <row r="29" spans="1:9" ht="18.75">
      <c r="A29" s="22" t="s">
        <v>109</v>
      </c>
      <c r="B29" s="23">
        <v>400</v>
      </c>
      <c r="C29" s="3" t="s">
        <v>69</v>
      </c>
      <c r="D29" s="3" t="s">
        <v>208</v>
      </c>
      <c r="E29" s="27" t="s">
        <v>257</v>
      </c>
    </row>
    <row r="30" spans="1:9" ht="18.75">
      <c r="A30" s="22" t="s">
        <v>110</v>
      </c>
      <c r="B30" s="23">
        <v>400</v>
      </c>
      <c r="C30" s="3" t="s">
        <v>185</v>
      </c>
      <c r="D30" s="22"/>
      <c r="E30" s="27"/>
    </row>
    <row r="31" spans="1:9" ht="18.75">
      <c r="A31" s="11"/>
      <c r="B31" s="13"/>
      <c r="D31" s="22"/>
      <c r="E31" s="31"/>
    </row>
    <row r="32" spans="1:9" ht="18.75">
      <c r="A32" s="22" t="s">
        <v>67</v>
      </c>
      <c r="B32" s="22"/>
      <c r="C32" s="24"/>
      <c r="D32" s="22"/>
      <c r="E32" s="27"/>
    </row>
    <row r="33" spans="1:5" ht="18.75">
      <c r="A33" s="22" t="s">
        <v>106</v>
      </c>
      <c r="B33" s="23">
        <v>1500</v>
      </c>
      <c r="C33" s="19" t="s">
        <v>146</v>
      </c>
      <c r="D33" s="27" t="s">
        <v>255</v>
      </c>
      <c r="E33" s="27" t="s">
        <v>257</v>
      </c>
    </row>
    <row r="34" spans="1:5" ht="18.75">
      <c r="A34" s="22" t="s">
        <v>107</v>
      </c>
      <c r="B34" s="23">
        <v>1000</v>
      </c>
      <c r="C34" s="3" t="s">
        <v>144</v>
      </c>
      <c r="D34" s="3" t="s">
        <v>210</v>
      </c>
      <c r="E34" s="27"/>
    </row>
    <row r="35" spans="1:5" ht="18.75">
      <c r="A35" s="22" t="s">
        <v>108</v>
      </c>
      <c r="B35" s="23">
        <v>600</v>
      </c>
      <c r="C35" s="27" t="s">
        <v>195</v>
      </c>
      <c r="D35" s="47" t="s">
        <v>256</v>
      </c>
      <c r="E35" s="27" t="s">
        <v>257</v>
      </c>
    </row>
    <row r="36" spans="1:5" ht="18.75">
      <c r="A36" s="22" t="s">
        <v>253</v>
      </c>
      <c r="B36" s="23">
        <v>400</v>
      </c>
      <c r="C36" s="27" t="s">
        <v>196</v>
      </c>
      <c r="D36" s="3"/>
      <c r="E36" s="27"/>
    </row>
    <row r="37" spans="1:5">
      <c r="E37" s="31"/>
    </row>
    <row r="38" spans="1:5">
      <c r="E38" s="31"/>
    </row>
    <row r="39" spans="1:5">
      <c r="E39" s="31"/>
    </row>
    <row r="40" spans="1:5">
      <c r="E40" s="31"/>
    </row>
    <row r="41" spans="1:5">
      <c r="E41" s="31"/>
    </row>
    <row r="42" spans="1:5">
      <c r="E42" s="31"/>
    </row>
    <row r="43" spans="1:5">
      <c r="E43" s="31"/>
    </row>
    <row r="44" spans="1:5">
      <c r="E44" s="31"/>
    </row>
    <row r="45" spans="1:5">
      <c r="E45" s="31"/>
    </row>
    <row r="46" spans="1:5">
      <c r="E46" s="31"/>
    </row>
    <row r="47" spans="1:5">
      <c r="E47" s="31"/>
    </row>
    <row r="48" spans="1:5">
      <c r="E48" s="31"/>
    </row>
    <row r="49" spans="5:5">
      <c r="E49" s="31"/>
    </row>
    <row r="50" spans="5:5">
      <c r="E50" s="31"/>
    </row>
    <row r="51" spans="5:5">
      <c r="E51" s="31"/>
    </row>
    <row r="52" spans="5:5">
      <c r="E52" s="31"/>
    </row>
    <row r="53" spans="5:5">
      <c r="E53" s="31"/>
    </row>
    <row r="54" spans="5:5">
      <c r="E54" s="31"/>
    </row>
    <row r="55" spans="5:5">
      <c r="E55" s="31"/>
    </row>
    <row r="56" spans="5:5">
      <c r="E56" s="31"/>
    </row>
    <row r="57" spans="5:5">
      <c r="E57" s="31"/>
    </row>
    <row r="58" spans="5:5">
      <c r="E58" s="31"/>
    </row>
    <row r="59" spans="5:5">
      <c r="E59" s="31"/>
    </row>
  </sheetData>
  <phoneticPr fontId="3" type="noConversion"/>
  <pageMargins left="0.78740157499999996" right="0.78740157499999996" top="0.984251969" bottom="0.984251969" header="0.5" footer="0.5"/>
  <pageSetup paperSize="9" orientation="portrait" horizontalDpi="4294967293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T.L menn</vt:lpstr>
      <vt:lpstr>T.L kvinner</vt:lpstr>
      <vt:lpstr>T.L junior</vt:lpstr>
      <vt:lpstr>6 beste menn</vt:lpstr>
      <vt:lpstr>6 beste kvinner</vt:lpstr>
      <vt:lpstr>6 beste junior</vt:lpstr>
      <vt:lpstr>Oversikt økonomi</vt:lpstr>
      <vt:lpstr>Premieoversikt</vt:lpstr>
      <vt:lpstr>Ark1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</dc:creator>
  <cp:lastModifiedBy>Lillian Larsen</cp:lastModifiedBy>
  <cp:lastPrinted>2010-09-02T19:47:27Z</cp:lastPrinted>
  <dcterms:created xsi:type="dcterms:W3CDTF">2006-08-21T14:05:51Z</dcterms:created>
  <dcterms:modified xsi:type="dcterms:W3CDTF">2010-09-02T19:48:02Z</dcterms:modified>
</cp:coreProperties>
</file>