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085" windowWidth="21660" windowHeight="5145" activeTab="15"/>
  </bookViews>
  <sheets>
    <sheet name="Snittliste" sheetId="1" r:id="rId1"/>
    <sheet name="1" sheetId="2" r:id="rId2"/>
    <sheet name="2" sheetId="10" r:id="rId3"/>
    <sheet name="3" sheetId="9" r:id="rId4"/>
    <sheet name="4" sheetId="8" r:id="rId5"/>
    <sheet name="5" sheetId="7" state="hidden" r:id="rId6"/>
    <sheet name="6" sheetId="6" state="hidden" r:id="rId7"/>
    <sheet name="7" sheetId="5" state="hidden" r:id="rId8"/>
    <sheet name="8" sheetId="4" state="hidden" r:id="rId9"/>
    <sheet name="9" sheetId="11" state="hidden" r:id="rId10"/>
    <sheet name="10" sheetId="16" state="hidden" r:id="rId11"/>
    <sheet name="11" sheetId="17" state="hidden" r:id="rId12"/>
    <sheet name="12" sheetId="18" state="hidden" r:id="rId13"/>
    <sheet name="13" sheetId="19" state="hidden" r:id="rId14"/>
    <sheet name="Junior Mjøscup" sheetId="12" state="hidden" r:id="rId15"/>
    <sheet name="Totalliste" sheetId="3" r:id="rId16"/>
    <sheet name="Finaler" sheetId="14" state="hidden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Q30" i="3"/>
  <c r="R30" s="1"/>
  <c r="S30"/>
  <c r="Q29"/>
  <c r="R29" s="1"/>
  <c r="S29"/>
  <c r="Q25"/>
  <c r="R25" s="1"/>
  <c r="S25"/>
  <c r="Q6"/>
  <c r="R6"/>
  <c r="S6"/>
  <c r="L15" i="8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L7"/>
  <c r="J7"/>
  <c r="H7"/>
  <c r="F7"/>
  <c r="L5"/>
  <c r="J5"/>
  <c r="H5"/>
  <c r="F5"/>
  <c r="F51" i="1"/>
  <c r="F52"/>
  <c r="H52" s="1"/>
  <c r="F53"/>
  <c r="F54"/>
  <c r="F55"/>
  <c r="F56"/>
  <c r="H56" s="1"/>
  <c r="F57"/>
  <c r="F58"/>
  <c r="H58" s="1"/>
  <c r="F59"/>
  <c r="F60"/>
  <c r="H60" s="1"/>
  <c r="F61"/>
  <c r="F62"/>
  <c r="H62" s="1"/>
  <c r="F63"/>
  <c r="F64"/>
  <c r="F65"/>
  <c r="F66"/>
  <c r="F67"/>
  <c r="F68"/>
  <c r="F69"/>
  <c r="F70"/>
  <c r="F71"/>
  <c r="F72"/>
  <c r="H72" s="1"/>
  <c r="F73"/>
  <c r="F74"/>
  <c r="H74" s="1"/>
  <c r="F75"/>
  <c r="F76"/>
  <c r="F77"/>
  <c r="F78"/>
  <c r="H78" s="1"/>
  <c r="F79"/>
  <c r="F80"/>
  <c r="H80" s="1"/>
  <c r="F81"/>
  <c r="F82"/>
  <c r="F83"/>
  <c r="F84"/>
  <c r="F85"/>
  <c r="F86"/>
  <c r="H86" s="1"/>
  <c r="F87"/>
  <c r="F88"/>
  <c r="H88" s="1"/>
  <c r="F89"/>
  <c r="F90"/>
  <c r="F91"/>
  <c r="F92"/>
  <c r="F93"/>
  <c r="F94"/>
  <c r="H94" s="1"/>
  <c r="F95"/>
  <c r="F96"/>
  <c r="F97"/>
  <c r="F98"/>
  <c r="F99"/>
  <c r="F100"/>
  <c r="H100" s="1"/>
  <c r="F101"/>
  <c r="F102"/>
  <c r="H102" s="1"/>
  <c r="F103"/>
  <c r="F104"/>
  <c r="F105"/>
  <c r="F106"/>
  <c r="F107"/>
  <c r="F108"/>
  <c r="F109"/>
  <c r="F110"/>
  <c r="F111"/>
  <c r="F112"/>
  <c r="H112" s="1"/>
  <c r="F113"/>
  <c r="F114"/>
  <c r="F115"/>
  <c r="F116"/>
  <c r="H116" s="1"/>
  <c r="F117"/>
  <c r="F118"/>
  <c r="F119"/>
  <c r="F120"/>
  <c r="F121"/>
  <c r="F122"/>
  <c r="F123"/>
  <c r="F124"/>
  <c r="H124" s="1"/>
  <c r="F125"/>
  <c r="F126"/>
  <c r="H126" s="1"/>
  <c r="F127"/>
  <c r="F128"/>
  <c r="F129"/>
  <c r="F130"/>
  <c r="F131"/>
  <c r="F132"/>
  <c r="F133"/>
  <c r="F134"/>
  <c r="H134" s="1"/>
  <c r="F135"/>
  <c r="F136"/>
  <c r="H136" s="1"/>
  <c r="F137"/>
  <c r="F138"/>
  <c r="H138" s="1"/>
  <c r="F139"/>
  <c r="F140"/>
  <c r="F141"/>
  <c r="F142"/>
  <c r="H142" s="1"/>
  <c r="F143"/>
  <c r="F144"/>
  <c r="H144" s="1"/>
  <c r="F145"/>
  <c r="F146"/>
  <c r="F147"/>
  <c r="F148"/>
  <c r="F149"/>
  <c r="F150"/>
  <c r="H150" s="1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H168" s="1"/>
  <c r="F169"/>
  <c r="F170"/>
  <c r="H170" s="1"/>
  <c r="F171"/>
  <c r="F172"/>
  <c r="H172" s="1"/>
  <c r="F173"/>
  <c r="F174"/>
  <c r="H174" s="1"/>
  <c r="F175"/>
  <c r="F176"/>
  <c r="H176" s="1"/>
  <c r="F177"/>
  <c r="F178"/>
  <c r="H178" s="1"/>
  <c r="F179"/>
  <c r="F180"/>
  <c r="F181"/>
  <c r="F182"/>
  <c r="H182" s="1"/>
  <c r="F183"/>
  <c r="F184"/>
  <c r="H184" s="1"/>
  <c r="F185"/>
  <c r="F186"/>
  <c r="F187"/>
  <c r="F188"/>
  <c r="H188" s="1"/>
  <c r="F189"/>
  <c r="F190"/>
  <c r="F191"/>
  <c r="F192"/>
  <c r="H192" s="1"/>
  <c r="F193"/>
  <c r="F194"/>
  <c r="F195"/>
  <c r="F196"/>
  <c r="F197"/>
  <c r="F198"/>
  <c r="F199"/>
  <c r="F200"/>
  <c r="F201"/>
  <c r="F202"/>
  <c r="H202" s="1"/>
  <c r="F203"/>
  <c r="F204"/>
  <c r="F205"/>
  <c r="F206"/>
  <c r="H206" s="1"/>
  <c r="F207"/>
  <c r="F208"/>
  <c r="F209"/>
  <c r="F210"/>
  <c r="H210" s="1"/>
  <c r="F211"/>
  <c r="F212"/>
  <c r="F213"/>
  <c r="F214"/>
  <c r="H214" s="1"/>
  <c r="F215"/>
  <c r="F216"/>
  <c r="F217"/>
  <c r="F218"/>
  <c r="H218" s="1"/>
  <c r="F219"/>
  <c r="F220"/>
  <c r="H220" s="1"/>
  <c r="F221"/>
  <c r="F222"/>
  <c r="F223"/>
  <c r="F224"/>
  <c r="F225"/>
  <c r="F226"/>
  <c r="H226" s="1"/>
  <c r="F227"/>
  <c r="F228"/>
  <c r="F229"/>
  <c r="F230"/>
  <c r="F231"/>
  <c r="F232"/>
  <c r="H232" s="1"/>
  <c r="F233"/>
  <c r="F234"/>
  <c r="F235"/>
  <c r="F236"/>
  <c r="H236" s="1"/>
  <c r="F237"/>
  <c r="F238"/>
  <c r="H238" s="1"/>
  <c r="F239"/>
  <c r="F240"/>
  <c r="F241"/>
  <c r="F242"/>
  <c r="H242" s="1"/>
  <c r="F243"/>
  <c r="F244"/>
  <c r="F245"/>
  <c r="F246"/>
  <c r="F247"/>
  <c r="F248"/>
  <c r="F249"/>
  <c r="F250"/>
  <c r="F50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3"/>
  <c r="Q38" i="3"/>
  <c r="R38" s="1"/>
  <c r="S38"/>
  <c r="Q39"/>
  <c r="R39" s="1"/>
  <c r="S39"/>
  <c r="Q47"/>
  <c r="R47"/>
  <c r="S47"/>
  <c r="Q64"/>
  <c r="R64" s="1"/>
  <c r="S64"/>
  <c r="Q57"/>
  <c r="R57" s="1"/>
  <c r="S57"/>
  <c r="Q67"/>
  <c r="R67" s="1"/>
  <c r="S67"/>
  <c r="Q62"/>
  <c r="R62" s="1"/>
  <c r="S62"/>
  <c r="Q28"/>
  <c r="R28" s="1"/>
  <c r="S28"/>
  <c r="Q22"/>
  <c r="R22" s="1"/>
  <c r="S22"/>
  <c r="Q23"/>
  <c r="R23" s="1"/>
  <c r="S23"/>
  <c r="Q16"/>
  <c r="R16" s="1"/>
  <c r="S16"/>
  <c r="Q18"/>
  <c r="R18" s="1"/>
  <c r="S18"/>
  <c r="J41" i="9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L10"/>
  <c r="J10"/>
  <c r="H10"/>
  <c r="F10"/>
  <c r="L9"/>
  <c r="J9"/>
  <c r="H9"/>
  <c r="F9"/>
  <c r="L8"/>
  <c r="J8"/>
  <c r="H8"/>
  <c r="F8"/>
  <c r="L7"/>
  <c r="J7"/>
  <c r="H7"/>
  <c r="F7"/>
  <c r="L6"/>
  <c r="J6"/>
  <c r="H6"/>
  <c r="F6"/>
  <c r="L5"/>
  <c r="J5"/>
  <c r="H5"/>
  <c r="F5"/>
  <c r="H8" i="1"/>
  <c r="J8"/>
  <c r="L8" s="1"/>
  <c r="Q60" i="3"/>
  <c r="R60" s="1"/>
  <c r="S60"/>
  <c r="Q5"/>
  <c r="R5" s="1"/>
  <c r="S5"/>
  <c r="Q7"/>
  <c r="R7" s="1"/>
  <c r="S7"/>
  <c r="Q8"/>
  <c r="R8"/>
  <c r="S8"/>
  <c r="Q10"/>
  <c r="R10" s="1"/>
  <c r="S10"/>
  <c r="Q15"/>
  <c r="R15" s="1"/>
  <c r="S15"/>
  <c r="Q17"/>
  <c r="R17" s="1"/>
  <c r="S17"/>
  <c r="Q19"/>
  <c r="R19" s="1"/>
  <c r="S19"/>
  <c r="J49" i="10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H93" i="1"/>
  <c r="J93"/>
  <c r="L93" s="1"/>
  <c r="J27" i="2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206" i="1"/>
  <c r="L206" s="1"/>
  <c r="H4"/>
  <c r="H6"/>
  <c r="H55"/>
  <c r="H57"/>
  <c r="H59"/>
  <c r="H63"/>
  <c r="H65"/>
  <c r="H66"/>
  <c r="H67"/>
  <c r="H69"/>
  <c r="H10"/>
  <c r="H12"/>
  <c r="H13"/>
  <c r="H76"/>
  <c r="H79"/>
  <c r="H82"/>
  <c r="H83"/>
  <c r="H85"/>
  <c r="H87"/>
  <c r="H89"/>
  <c r="H90"/>
  <c r="H91"/>
  <c r="H92"/>
  <c r="H95"/>
  <c r="H97"/>
  <c r="H98"/>
  <c r="H101"/>
  <c r="H104"/>
  <c r="H105"/>
  <c r="H106"/>
  <c r="H107"/>
  <c r="H17"/>
  <c r="H19"/>
  <c r="H108"/>
  <c r="H109"/>
  <c r="H111"/>
  <c r="H114"/>
  <c r="H115"/>
  <c r="H22"/>
  <c r="H117"/>
  <c r="H119"/>
  <c r="H121"/>
  <c r="H123"/>
  <c r="H110"/>
  <c r="H128"/>
  <c r="H131"/>
  <c r="H132"/>
  <c r="H133"/>
  <c r="H135"/>
  <c r="H137"/>
  <c r="H139"/>
  <c r="H141"/>
  <c r="H143"/>
  <c r="H145"/>
  <c r="H146"/>
  <c r="H147"/>
  <c r="H148"/>
  <c r="H151"/>
  <c r="H25"/>
  <c r="H153"/>
  <c r="H155"/>
  <c r="H160"/>
  <c r="H161"/>
  <c r="H162"/>
  <c r="H163"/>
  <c r="H165"/>
  <c r="H27"/>
  <c r="H29"/>
  <c r="H31"/>
  <c r="H166"/>
  <c r="H169"/>
  <c r="H33"/>
  <c r="H173"/>
  <c r="H175"/>
  <c r="H35"/>
  <c r="H38"/>
  <c r="H179"/>
  <c r="H181"/>
  <c r="H183"/>
  <c r="H186"/>
  <c r="H190"/>
  <c r="H194"/>
  <c r="H195"/>
  <c r="H196"/>
  <c r="H197"/>
  <c r="H198"/>
  <c r="H41"/>
  <c r="H43"/>
  <c r="H203"/>
  <c r="H205"/>
  <c r="H208"/>
  <c r="H211"/>
  <c r="H213"/>
  <c r="H217"/>
  <c r="H219"/>
  <c r="H221"/>
  <c r="H222"/>
  <c r="H223"/>
  <c r="H224"/>
  <c r="H228"/>
  <c r="H229"/>
  <c r="H230"/>
  <c r="H234"/>
  <c r="H235"/>
  <c r="H237"/>
  <c r="H240"/>
  <c r="H243"/>
  <c r="H245"/>
  <c r="H246"/>
  <c r="H247"/>
  <c r="H48"/>
  <c r="H249"/>
  <c r="H250"/>
  <c r="H50"/>
  <c r="H120"/>
  <c r="J120"/>
  <c r="L120" s="1"/>
  <c r="J17"/>
  <c r="L17" s="1"/>
  <c r="J247"/>
  <c r="L247" s="1"/>
  <c r="J246"/>
  <c r="L246" s="1"/>
  <c r="J249"/>
  <c r="L249" s="1"/>
  <c r="H216"/>
  <c r="J216"/>
  <c r="L216" s="1"/>
  <c r="J208"/>
  <c r="L208" s="1"/>
  <c r="J204"/>
  <c r="L204" s="1"/>
  <c r="H204"/>
  <c r="J202"/>
  <c r="L202" s="1"/>
  <c r="J172"/>
  <c r="L172" s="1"/>
  <c r="J32"/>
  <c r="L32" s="1"/>
  <c r="H32"/>
  <c r="J162"/>
  <c r="L162" s="1"/>
  <c r="J155"/>
  <c r="L155" s="1"/>
  <c r="J147"/>
  <c r="L147" s="1"/>
  <c r="J138"/>
  <c r="L138" s="1"/>
  <c r="H23"/>
  <c r="J23"/>
  <c r="L23" s="1"/>
  <c r="J110"/>
  <c r="L110" s="1"/>
  <c r="J104"/>
  <c r="L104" s="1"/>
  <c r="J85"/>
  <c r="L85" s="1"/>
  <c r="J86"/>
  <c r="L86" s="1"/>
  <c r="J87"/>
  <c r="L87" s="1"/>
  <c r="J88"/>
  <c r="L88" s="1"/>
  <c r="J89"/>
  <c r="L89" s="1"/>
  <c r="J91"/>
  <c r="L91" s="1"/>
  <c r="H7"/>
  <c r="J7"/>
  <c r="L7" s="1"/>
  <c r="J4"/>
  <c r="L4" s="1"/>
  <c r="J52"/>
  <c r="L52" s="1"/>
  <c r="E7" i="14"/>
  <c r="M7"/>
  <c r="E25"/>
  <c r="E24"/>
  <c r="E26"/>
  <c r="E23"/>
  <c r="E6"/>
  <c r="E8"/>
  <c r="E5"/>
  <c r="E16"/>
  <c r="E13"/>
  <c r="E19"/>
  <c r="E12"/>
  <c r="E15"/>
  <c r="E17"/>
  <c r="E18"/>
  <c r="E9"/>
  <c r="E10"/>
  <c r="E14"/>
  <c r="E20"/>
  <c r="E11"/>
  <c r="M6"/>
  <c r="M8"/>
  <c r="M5"/>
  <c r="M16"/>
  <c r="M13"/>
  <c r="M19"/>
  <c r="M12"/>
  <c r="M15"/>
  <c r="M17"/>
  <c r="M18"/>
  <c r="M9"/>
  <c r="M10"/>
  <c r="M14"/>
  <c r="M20"/>
  <c r="M25"/>
  <c r="M24"/>
  <c r="M26"/>
  <c r="M23"/>
  <c r="M11"/>
  <c r="L40" i="19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H71" i="1"/>
  <c r="H18"/>
  <c r="H125"/>
  <c r="H26"/>
  <c r="H177"/>
  <c r="H185"/>
  <c r="H44"/>
  <c r="H244"/>
  <c r="H171"/>
  <c r="J171"/>
  <c r="L171" s="1"/>
  <c r="S34" i="3"/>
  <c r="S31"/>
  <c r="S59"/>
  <c r="S54"/>
  <c r="S13"/>
  <c r="S46"/>
  <c r="S12"/>
  <c r="S72"/>
  <c r="S68"/>
  <c r="S71"/>
  <c r="S36"/>
  <c r="S48"/>
  <c r="S41"/>
  <c r="S21"/>
  <c r="S27"/>
  <c r="S33"/>
  <c r="S45"/>
  <c r="S32"/>
  <c r="S24"/>
  <c r="S73"/>
  <c r="S70"/>
  <c r="S42"/>
  <c r="S9"/>
  <c r="S55"/>
  <c r="S65"/>
  <c r="S37"/>
  <c r="S50"/>
  <c r="S52"/>
  <c r="S56"/>
  <c r="S35"/>
  <c r="S43"/>
  <c r="S66"/>
  <c r="S40"/>
  <c r="S44"/>
  <c r="S11"/>
  <c r="S51"/>
  <c r="S61"/>
  <c r="S53"/>
  <c r="S58"/>
  <c r="S14"/>
  <c r="S69"/>
  <c r="S26"/>
  <c r="S49"/>
  <c r="S74"/>
  <c r="S63"/>
  <c r="Q34"/>
  <c r="R34" s="1"/>
  <c r="Q31"/>
  <c r="R31" s="1"/>
  <c r="Q59"/>
  <c r="R59" s="1"/>
  <c r="Q54"/>
  <c r="R54" s="1"/>
  <c r="Q13"/>
  <c r="R13" s="1"/>
  <c r="Q46"/>
  <c r="R46" s="1"/>
  <c r="Q12"/>
  <c r="R12" s="1"/>
  <c r="Q72"/>
  <c r="R72" s="1"/>
  <c r="Q68"/>
  <c r="R68" s="1"/>
  <c r="Q71"/>
  <c r="R71" s="1"/>
  <c r="Q36"/>
  <c r="R36" s="1"/>
  <c r="Q48"/>
  <c r="R48" s="1"/>
  <c r="Q41"/>
  <c r="R41" s="1"/>
  <c r="Q21"/>
  <c r="R21" s="1"/>
  <c r="Q27"/>
  <c r="R27" s="1"/>
  <c r="Q33"/>
  <c r="R33" s="1"/>
  <c r="Q45"/>
  <c r="R45" s="1"/>
  <c r="Q32"/>
  <c r="R32" s="1"/>
  <c r="Q24"/>
  <c r="R24" s="1"/>
  <c r="Q73"/>
  <c r="R73" s="1"/>
  <c r="Q70"/>
  <c r="R70" s="1"/>
  <c r="Q42"/>
  <c r="R42" s="1"/>
  <c r="Q9"/>
  <c r="R9" s="1"/>
  <c r="Q55"/>
  <c r="R55" s="1"/>
  <c r="Q65"/>
  <c r="R65" s="1"/>
  <c r="Q37"/>
  <c r="R37" s="1"/>
  <c r="Q50"/>
  <c r="R50" s="1"/>
  <c r="Q52"/>
  <c r="R52" s="1"/>
  <c r="Q56"/>
  <c r="R56" s="1"/>
  <c r="Q35"/>
  <c r="R35" s="1"/>
  <c r="Q43"/>
  <c r="R43" s="1"/>
  <c r="Q66"/>
  <c r="R66" s="1"/>
  <c r="Q40"/>
  <c r="R40" s="1"/>
  <c r="Q44"/>
  <c r="R44" s="1"/>
  <c r="Q11"/>
  <c r="R11" s="1"/>
  <c r="Q51"/>
  <c r="R51" s="1"/>
  <c r="Q61"/>
  <c r="R61" s="1"/>
  <c r="Q53"/>
  <c r="R53" s="1"/>
  <c r="Q58"/>
  <c r="R58" s="1"/>
  <c r="Q14"/>
  <c r="R14" s="1"/>
  <c r="Q69"/>
  <c r="R69" s="1"/>
  <c r="Q26"/>
  <c r="R26" s="1"/>
  <c r="Q49"/>
  <c r="R49" s="1"/>
  <c r="Q74"/>
  <c r="R74" s="1"/>
  <c r="Q63"/>
  <c r="R63" s="1"/>
  <c r="J143" i="1"/>
  <c r="L143" s="1"/>
  <c r="J135"/>
  <c r="L135" s="1"/>
  <c r="H68"/>
  <c r="H9"/>
  <c r="H129"/>
  <c r="H200"/>
  <c r="H201"/>
  <c r="H227"/>
  <c r="H53"/>
  <c r="J68"/>
  <c r="L68" s="1"/>
  <c r="J166"/>
  <c r="L166" s="1"/>
  <c r="J92"/>
  <c r="L92" s="1"/>
  <c r="H231"/>
  <c r="J48"/>
  <c r="L48" s="1"/>
  <c r="H241"/>
  <c r="J241"/>
  <c r="L241" s="1"/>
  <c r="J238"/>
  <c r="L238" s="1"/>
  <c r="J235"/>
  <c r="L235" s="1"/>
  <c r="J228"/>
  <c r="L228" s="1"/>
  <c r="J213"/>
  <c r="L213" s="1"/>
  <c r="H212"/>
  <c r="J212"/>
  <c r="L212" s="1"/>
  <c r="J43"/>
  <c r="L43" s="1"/>
  <c r="J192"/>
  <c r="L192" s="1"/>
  <c r="J179"/>
  <c r="L179" s="1"/>
  <c r="J175"/>
  <c r="L175" s="1"/>
  <c r="H167"/>
  <c r="J167"/>
  <c r="L167" s="1"/>
  <c r="H30"/>
  <c r="J30"/>
  <c r="L30" s="1"/>
  <c r="H164"/>
  <c r="J164"/>
  <c r="L164" s="1"/>
  <c r="J141"/>
  <c r="L141" s="1"/>
  <c r="J84"/>
  <c r="L84" s="1"/>
  <c r="H81"/>
  <c r="J81"/>
  <c r="L81" s="1"/>
  <c r="H75"/>
  <c r="J75"/>
  <c r="L75" s="1"/>
  <c r="J12"/>
  <c r="L12" s="1"/>
  <c r="H61"/>
  <c r="J61"/>
  <c r="L61" s="1"/>
  <c r="J60"/>
  <c r="L60" s="1"/>
  <c r="J55"/>
  <c r="L55" s="1"/>
  <c r="J231"/>
  <c r="L231" s="1"/>
  <c r="H84"/>
  <c r="J98"/>
  <c r="L98" s="1"/>
  <c r="J194"/>
  <c r="L194" s="1"/>
  <c r="H51"/>
  <c r="H54"/>
  <c r="H3"/>
  <c r="F400"/>
  <c r="H400" s="1"/>
  <c r="H5"/>
  <c r="F401"/>
  <c r="H401" s="1"/>
  <c r="F402"/>
  <c r="H402" s="1"/>
  <c r="H64"/>
  <c r="H11"/>
  <c r="H70"/>
  <c r="H73"/>
  <c r="H77"/>
  <c r="F403"/>
  <c r="H403" s="1"/>
  <c r="H14"/>
  <c r="H15"/>
  <c r="H96"/>
  <c r="H99"/>
  <c r="F404"/>
  <c r="H404" s="1"/>
  <c r="H103"/>
  <c r="F405"/>
  <c r="H405" s="1"/>
  <c r="H16"/>
  <c r="F406"/>
  <c r="H406" s="1"/>
  <c r="H20"/>
  <c r="H21"/>
  <c r="H113"/>
  <c r="H118"/>
  <c r="F407"/>
  <c r="H407" s="1"/>
  <c r="H122"/>
  <c r="H127"/>
  <c r="F408"/>
  <c r="H408" s="1"/>
  <c r="H130"/>
  <c r="F409"/>
  <c r="H409" s="1"/>
  <c r="F410"/>
  <c r="H410" s="1"/>
  <c r="H140"/>
  <c r="F411"/>
  <c r="H411" s="1"/>
  <c r="F412"/>
  <c r="H412" s="1"/>
  <c r="H24"/>
  <c r="H149"/>
  <c r="H152"/>
  <c r="F413"/>
  <c r="H413" s="1"/>
  <c r="H154"/>
  <c r="F414"/>
  <c r="H414" s="1"/>
  <c r="H156"/>
  <c r="H157"/>
  <c r="H158"/>
  <c r="H159"/>
  <c r="F415"/>
  <c r="H415" s="1"/>
  <c r="H28"/>
  <c r="F416"/>
  <c r="H416" s="1"/>
  <c r="H34"/>
  <c r="H36"/>
  <c r="H37"/>
  <c r="H39"/>
  <c r="H180"/>
  <c r="H40"/>
  <c r="H187"/>
  <c r="F417"/>
  <c r="H417" s="1"/>
  <c r="H189"/>
  <c r="F418"/>
  <c r="H418" s="1"/>
  <c r="H191"/>
  <c r="F419"/>
  <c r="H419" s="1"/>
  <c r="H193"/>
  <c r="H199"/>
  <c r="F420"/>
  <c r="H420" s="1"/>
  <c r="H42"/>
  <c r="F421"/>
  <c r="H421" s="1"/>
  <c r="H207"/>
  <c r="F422"/>
  <c r="H422" s="1"/>
  <c r="H209"/>
  <c r="F423"/>
  <c r="H423" s="1"/>
  <c r="H215"/>
  <c r="H45"/>
  <c r="F424"/>
  <c r="H424" s="1"/>
  <c r="F425"/>
  <c r="H425" s="1"/>
  <c r="H225"/>
  <c r="F426"/>
  <c r="H426" s="1"/>
  <c r="F427"/>
  <c r="H427" s="1"/>
  <c r="H233"/>
  <c r="H239"/>
  <c r="H46"/>
  <c r="H47"/>
  <c r="F428"/>
  <c r="H428" s="1"/>
  <c r="F429"/>
  <c r="H429" s="1"/>
  <c r="H248"/>
  <c r="F430"/>
  <c r="H430" s="1"/>
  <c r="F431"/>
  <c r="H431" s="1"/>
  <c r="F432"/>
  <c r="H432" s="1"/>
  <c r="F433"/>
  <c r="H433" s="1"/>
  <c r="J243"/>
  <c r="L243" s="1"/>
  <c r="J431"/>
  <c r="L431" s="1"/>
  <c r="J430"/>
  <c r="L430" s="1"/>
  <c r="J229"/>
  <c r="L229" s="1"/>
  <c r="J218"/>
  <c r="L218" s="1"/>
  <c r="J41"/>
  <c r="L41" s="1"/>
  <c r="J149"/>
  <c r="L149" s="1"/>
  <c r="J24"/>
  <c r="L24" s="1"/>
  <c r="J140"/>
  <c r="L140" s="1"/>
  <c r="J412"/>
  <c r="L412" s="1"/>
  <c r="J139"/>
  <c r="L139" s="1"/>
  <c r="J21"/>
  <c r="L21" s="1"/>
  <c r="J406"/>
  <c r="L406" s="1"/>
  <c r="J76"/>
  <c r="L76" s="1"/>
  <c r="J250"/>
  <c r="L250" s="1"/>
  <c r="J233"/>
  <c r="L233" s="1"/>
  <c r="J220"/>
  <c r="L220" s="1"/>
  <c r="J45"/>
  <c r="L45" s="1"/>
  <c r="J217"/>
  <c r="L217" s="1"/>
  <c r="J209"/>
  <c r="L209" s="1"/>
  <c r="F370"/>
  <c r="H370" s="1"/>
  <c r="J370"/>
  <c r="L370" s="1"/>
  <c r="J200"/>
  <c r="L200" s="1"/>
  <c r="J196"/>
  <c r="L196" s="1"/>
  <c r="J173"/>
  <c r="L173" s="1"/>
  <c r="J168"/>
  <c r="L168" s="1"/>
  <c r="J27"/>
  <c r="L27" s="1"/>
  <c r="J158"/>
  <c r="L158" s="1"/>
  <c r="J153"/>
  <c r="L153" s="1"/>
  <c r="J148"/>
  <c r="L148" s="1"/>
  <c r="J137"/>
  <c r="L137" s="1"/>
  <c r="J119"/>
  <c r="L119" s="1"/>
  <c r="J117"/>
  <c r="L117" s="1"/>
  <c r="J20"/>
  <c r="L20" s="1"/>
  <c r="J18"/>
  <c r="L18" s="1"/>
  <c r="J74"/>
  <c r="L74" s="1"/>
  <c r="J72"/>
  <c r="L72" s="1"/>
  <c r="J13"/>
  <c r="L13" s="1"/>
  <c r="J70"/>
  <c r="L70" s="1"/>
  <c r="J50"/>
  <c r="L50" s="1"/>
  <c r="J422"/>
  <c r="L422" s="1"/>
  <c r="Q22" i="12"/>
  <c r="Q21"/>
  <c r="Q20"/>
  <c r="Q19"/>
  <c r="Q18"/>
  <c r="Q17"/>
  <c r="Q16"/>
  <c r="Q15"/>
  <c r="Q14"/>
  <c r="Q13"/>
  <c r="Q12"/>
  <c r="Q9"/>
  <c r="Q11"/>
  <c r="Q8"/>
  <c r="Q10"/>
  <c r="Q6"/>
  <c r="Q7"/>
  <c r="F279" i="1"/>
  <c r="H279" s="1"/>
  <c r="F300"/>
  <c r="H300" s="1"/>
  <c r="F278"/>
  <c r="H278" s="1"/>
  <c r="J278"/>
  <c r="L278" s="1"/>
  <c r="F322"/>
  <c r="H322" s="1"/>
  <c r="J322"/>
  <c r="L322" s="1"/>
  <c r="F364"/>
  <c r="H364" s="1"/>
  <c r="J364"/>
  <c r="L364" s="1"/>
  <c r="F352"/>
  <c r="H352" s="1"/>
  <c r="J352"/>
  <c r="L352" s="1"/>
  <c r="J152"/>
  <c r="L152" s="1"/>
  <c r="J424"/>
  <c r="L424" s="1"/>
  <c r="J96"/>
  <c r="L96" s="1"/>
  <c r="J124"/>
  <c r="L124" s="1"/>
  <c r="J409"/>
  <c r="L409" s="1"/>
  <c r="J181"/>
  <c r="L181" s="1"/>
  <c r="J426"/>
  <c r="L426" s="1"/>
  <c r="J25"/>
  <c r="L25" s="1"/>
  <c r="F388"/>
  <c r="H388" s="1"/>
  <c r="J388"/>
  <c r="L388" s="1"/>
  <c r="J419"/>
  <c r="L419" s="1"/>
  <c r="F256"/>
  <c r="H256" s="1"/>
  <c r="F267"/>
  <c r="H267" s="1"/>
  <c r="F275"/>
  <c r="H275" s="1"/>
  <c r="F283"/>
  <c r="H283" s="1"/>
  <c r="F288"/>
  <c r="H288" s="1"/>
  <c r="F289"/>
  <c r="H289" s="1"/>
  <c r="F290"/>
  <c r="H290" s="1"/>
  <c r="F291"/>
  <c r="H291" s="1"/>
  <c r="F292"/>
  <c r="H292" s="1"/>
  <c r="F335"/>
  <c r="H335" s="1"/>
  <c r="F297"/>
  <c r="H297" s="1"/>
  <c r="F320"/>
  <c r="H320" s="1"/>
  <c r="F336"/>
  <c r="H336" s="1"/>
  <c r="F338"/>
  <c r="H338" s="1"/>
  <c r="F340"/>
  <c r="H340" s="1"/>
  <c r="F343"/>
  <c r="H343" s="1"/>
  <c r="F351"/>
  <c r="H351" s="1"/>
  <c r="F356"/>
  <c r="H356" s="1"/>
  <c r="F363"/>
  <c r="H363" s="1"/>
  <c r="F367"/>
  <c r="H367" s="1"/>
  <c r="F377"/>
  <c r="H377" s="1"/>
  <c r="F380"/>
  <c r="H380" s="1"/>
  <c r="F382"/>
  <c r="H382" s="1"/>
  <c r="F384"/>
  <c r="H384" s="1"/>
  <c r="F387"/>
  <c r="H387" s="1"/>
  <c r="F390"/>
  <c r="H390" s="1"/>
  <c r="F395"/>
  <c r="H395" s="1"/>
  <c r="J267"/>
  <c r="L267" s="1"/>
  <c r="J417"/>
  <c r="L417" s="1"/>
  <c r="J65"/>
  <c r="L65" s="1"/>
  <c r="J3"/>
  <c r="L3" s="1"/>
  <c r="J133"/>
  <c r="L133" s="1"/>
  <c r="J338"/>
  <c r="L338" s="1"/>
  <c r="J51"/>
  <c r="L51" s="1"/>
  <c r="J128"/>
  <c r="L128" s="1"/>
  <c r="J226"/>
  <c r="L226" s="1"/>
  <c r="J402"/>
  <c r="L402" s="1"/>
  <c r="J112"/>
  <c r="L112" s="1"/>
  <c r="J44"/>
  <c r="L44" s="1"/>
  <c r="J150"/>
  <c r="L150" s="1"/>
  <c r="J183"/>
  <c r="L183" s="1"/>
  <c r="J256"/>
  <c r="L256" s="1"/>
  <c r="J125"/>
  <c r="L125" s="1"/>
  <c r="J109"/>
  <c r="L109" s="1"/>
  <c r="J411"/>
  <c r="L411" s="1"/>
  <c r="J122"/>
  <c r="L122" s="1"/>
  <c r="J94"/>
  <c r="L94" s="1"/>
  <c r="J40"/>
  <c r="L40" s="1"/>
  <c r="J160"/>
  <c r="L160" s="1"/>
  <c r="J289"/>
  <c r="L289" s="1"/>
  <c r="J71"/>
  <c r="L71" s="1"/>
  <c r="J420"/>
  <c r="L420" s="1"/>
  <c r="J95"/>
  <c r="L95" s="1"/>
  <c r="F254"/>
  <c r="H254" s="1"/>
  <c r="F255"/>
  <c r="H255" s="1"/>
  <c r="F257"/>
  <c r="H257" s="1"/>
  <c r="F258"/>
  <c r="H258" s="1"/>
  <c r="F259"/>
  <c r="H259" s="1"/>
  <c r="F260"/>
  <c r="H260" s="1"/>
  <c r="F261"/>
  <c r="H261" s="1"/>
  <c r="F262"/>
  <c r="H262" s="1"/>
  <c r="F263"/>
  <c r="H263" s="1"/>
  <c r="F264"/>
  <c r="H264" s="1"/>
  <c r="F265"/>
  <c r="H265" s="1"/>
  <c r="F266"/>
  <c r="H266" s="1"/>
  <c r="F268"/>
  <c r="H268" s="1"/>
  <c r="F269"/>
  <c r="H269" s="1"/>
  <c r="F270"/>
  <c r="H270" s="1"/>
  <c r="F271"/>
  <c r="H271" s="1"/>
  <c r="F272"/>
  <c r="H272" s="1"/>
  <c r="F273"/>
  <c r="H273" s="1"/>
  <c r="F274"/>
  <c r="H274" s="1"/>
  <c r="F276"/>
  <c r="H276" s="1"/>
  <c r="F277"/>
  <c r="H277" s="1"/>
  <c r="F280"/>
  <c r="H280" s="1"/>
  <c r="F281"/>
  <c r="H281" s="1"/>
  <c r="F282"/>
  <c r="H282" s="1"/>
  <c r="F284"/>
  <c r="H284" s="1"/>
  <c r="F285"/>
  <c r="H285" s="1"/>
  <c r="F286"/>
  <c r="H286" s="1"/>
  <c r="F287"/>
  <c r="H287" s="1"/>
  <c r="F293"/>
  <c r="H293" s="1"/>
  <c r="F294"/>
  <c r="H294" s="1"/>
  <c r="F295"/>
  <c r="H295" s="1"/>
  <c r="F296"/>
  <c r="H296" s="1"/>
  <c r="F298"/>
  <c r="H298" s="1"/>
  <c r="F299"/>
  <c r="H299" s="1"/>
  <c r="F301"/>
  <c r="H301" s="1"/>
  <c r="F302"/>
  <c r="H302" s="1"/>
  <c r="F303"/>
  <c r="H303" s="1"/>
  <c r="F304"/>
  <c r="H304" s="1"/>
  <c r="F305"/>
  <c r="H305" s="1"/>
  <c r="F306"/>
  <c r="H306" s="1"/>
  <c r="F307"/>
  <c r="H307" s="1"/>
  <c r="F308"/>
  <c r="H308" s="1"/>
  <c r="F309"/>
  <c r="H309" s="1"/>
  <c r="F310"/>
  <c r="H310" s="1"/>
  <c r="F311"/>
  <c r="H311" s="1"/>
  <c r="F312"/>
  <c r="H312" s="1"/>
  <c r="F313"/>
  <c r="H313" s="1"/>
  <c r="F314"/>
  <c r="H314" s="1"/>
  <c r="F315"/>
  <c r="H315" s="1"/>
  <c r="F316"/>
  <c r="H316" s="1"/>
  <c r="F317"/>
  <c r="H317" s="1"/>
  <c r="F318"/>
  <c r="H318" s="1"/>
  <c r="F319"/>
  <c r="H319" s="1"/>
  <c r="F321"/>
  <c r="H321" s="1"/>
  <c r="F323"/>
  <c r="H323" s="1"/>
  <c r="F324"/>
  <c r="H324" s="1"/>
  <c r="F325"/>
  <c r="H325" s="1"/>
  <c r="F326"/>
  <c r="H326" s="1"/>
  <c r="F327"/>
  <c r="H327" s="1"/>
  <c r="F328"/>
  <c r="H328" s="1"/>
  <c r="F329"/>
  <c r="H329" s="1"/>
  <c r="F330"/>
  <c r="H330" s="1"/>
  <c r="F331"/>
  <c r="H331" s="1"/>
  <c r="F332"/>
  <c r="H332" s="1"/>
  <c r="F333"/>
  <c r="H333" s="1"/>
  <c r="F334"/>
  <c r="H334" s="1"/>
  <c r="F337"/>
  <c r="H337" s="1"/>
  <c r="F339"/>
  <c r="H339" s="1"/>
  <c r="F341"/>
  <c r="H341" s="1"/>
  <c r="F342"/>
  <c r="H342" s="1"/>
  <c r="F344"/>
  <c r="H344" s="1"/>
  <c r="F345"/>
  <c r="H345" s="1"/>
  <c r="F346"/>
  <c r="H346" s="1"/>
  <c r="F347"/>
  <c r="H347" s="1"/>
  <c r="F348"/>
  <c r="H348" s="1"/>
  <c r="F349"/>
  <c r="H349" s="1"/>
  <c r="F350"/>
  <c r="H350" s="1"/>
  <c r="F353"/>
  <c r="H353" s="1"/>
  <c r="F354"/>
  <c r="H354" s="1"/>
  <c r="F355"/>
  <c r="H355" s="1"/>
  <c r="F357"/>
  <c r="H357" s="1"/>
  <c r="F358"/>
  <c r="H358" s="1"/>
  <c r="F359"/>
  <c r="H359" s="1"/>
  <c r="F360"/>
  <c r="H360" s="1"/>
  <c r="F361"/>
  <c r="H361" s="1"/>
  <c r="F362"/>
  <c r="H362" s="1"/>
  <c r="F365"/>
  <c r="H365" s="1"/>
  <c r="F366"/>
  <c r="H366" s="1"/>
  <c r="F368"/>
  <c r="H368" s="1"/>
  <c r="F369"/>
  <c r="H369" s="1"/>
  <c r="F371"/>
  <c r="H371" s="1"/>
  <c r="F372"/>
  <c r="H372" s="1"/>
  <c r="F373"/>
  <c r="H373" s="1"/>
  <c r="F374"/>
  <c r="H374" s="1"/>
  <c r="F375"/>
  <c r="H375" s="1"/>
  <c r="F376"/>
  <c r="H376" s="1"/>
  <c r="F378"/>
  <c r="H378" s="1"/>
  <c r="F379"/>
  <c r="H379" s="1"/>
  <c r="F381"/>
  <c r="H381" s="1"/>
  <c r="F383"/>
  <c r="H383" s="1"/>
  <c r="F385"/>
  <c r="H385" s="1"/>
  <c r="F386"/>
  <c r="H386" s="1"/>
  <c r="F389"/>
  <c r="H389" s="1"/>
  <c r="F391"/>
  <c r="H391" s="1"/>
  <c r="F392"/>
  <c r="H392" s="1"/>
  <c r="F393"/>
  <c r="H393" s="1"/>
  <c r="F394"/>
  <c r="H394" s="1"/>
  <c r="F396"/>
  <c r="H396" s="1"/>
  <c r="F397"/>
  <c r="H397" s="1"/>
  <c r="F398"/>
  <c r="H398" s="1"/>
  <c r="F399"/>
  <c r="H399" s="1"/>
  <c r="F252"/>
  <c r="H252" s="1"/>
  <c r="F253"/>
  <c r="H253" s="1"/>
  <c r="J57"/>
  <c r="L57" s="1"/>
  <c r="J285"/>
  <c r="L285" s="1"/>
  <c r="J401"/>
  <c r="L401" s="1"/>
  <c r="J353"/>
  <c r="L353" s="1"/>
  <c r="J31"/>
  <c r="L31" s="1"/>
  <c r="J118"/>
  <c r="L118" s="1"/>
  <c r="J253"/>
  <c r="L253" s="1"/>
  <c r="J405"/>
  <c r="L405" s="1"/>
  <c r="J34"/>
  <c r="L34" s="1"/>
  <c r="J102"/>
  <c r="L102" s="1"/>
  <c r="J311"/>
  <c r="L311" s="1"/>
  <c r="J355"/>
  <c r="L355" s="1"/>
  <c r="J159"/>
  <c r="L159" s="1"/>
  <c r="J307"/>
  <c r="L307" s="1"/>
  <c r="J350"/>
  <c r="L350" s="1"/>
  <c r="J165"/>
  <c r="L165" s="1"/>
  <c r="J380"/>
  <c r="L380" s="1"/>
  <c r="J80"/>
  <c r="L80" s="1"/>
  <c r="J375"/>
  <c r="L375" s="1"/>
  <c r="J56"/>
  <c r="L56" s="1"/>
  <c r="J324"/>
  <c r="L324" s="1"/>
  <c r="J366"/>
  <c r="L366" s="1"/>
  <c r="J308"/>
  <c r="L308" s="1"/>
  <c r="J416"/>
  <c r="L416" s="1"/>
  <c r="J371"/>
  <c r="L371" s="1"/>
  <c r="J78"/>
  <c r="L78" s="1"/>
  <c r="J100"/>
  <c r="L100" s="1"/>
  <c r="J312"/>
  <c r="L312" s="1"/>
  <c r="J275"/>
  <c r="L275" s="1"/>
  <c r="J394"/>
  <c r="L394" s="1"/>
  <c r="J134"/>
  <c r="L134" s="1"/>
  <c r="J154"/>
  <c r="L154" s="1"/>
  <c r="J245"/>
  <c r="L245" s="1"/>
  <c r="J372"/>
  <c r="L372" s="1"/>
  <c r="J321"/>
  <c r="L321" s="1"/>
  <c r="J286"/>
  <c r="L286" s="1"/>
  <c r="J294"/>
  <c r="L294" s="1"/>
  <c r="J331"/>
  <c r="L331" s="1"/>
  <c r="J413"/>
  <c r="L413" s="1"/>
  <c r="J368"/>
  <c r="L368" s="1"/>
  <c r="J142"/>
  <c r="L142" s="1"/>
  <c r="J336"/>
  <c r="L336" s="1"/>
  <c r="J106"/>
  <c r="L106" s="1"/>
  <c r="J222"/>
  <c r="L222" s="1"/>
  <c r="J130"/>
  <c r="L130" s="1"/>
  <c r="J266"/>
  <c r="L266" s="1"/>
  <c r="J219"/>
  <c r="L219" s="1"/>
  <c r="J433"/>
  <c r="L433" s="1"/>
  <c r="J310"/>
  <c r="L310" s="1"/>
  <c r="J317"/>
  <c r="L317" s="1"/>
  <c r="J399"/>
  <c r="L399" s="1"/>
  <c r="J340"/>
  <c r="L340" s="1"/>
  <c r="J195"/>
  <c r="L195" s="1"/>
  <c r="J421"/>
  <c r="L421" s="1"/>
  <c r="J191"/>
  <c r="L191" s="1"/>
  <c r="J290"/>
  <c r="L290" s="1"/>
  <c r="J174"/>
  <c r="L174" s="1"/>
  <c r="J201"/>
  <c r="L201" s="1"/>
  <c r="J177"/>
  <c r="L177" s="1"/>
  <c r="J188"/>
  <c r="L188" s="1"/>
  <c r="J300"/>
  <c r="L300" s="1"/>
  <c r="J357"/>
  <c r="L357" s="1"/>
  <c r="J343"/>
  <c r="L343" s="1"/>
  <c r="J53"/>
  <c r="L53" s="1"/>
  <c r="J163"/>
  <c r="L163" s="1"/>
  <c r="J115"/>
  <c r="L115" s="1"/>
  <c r="J428"/>
  <c r="L428" s="1"/>
  <c r="J314"/>
  <c r="L314" s="1"/>
  <c r="J379"/>
  <c r="L379" s="1"/>
  <c r="J230"/>
  <c r="L230" s="1"/>
  <c r="J63"/>
  <c r="L63" s="1"/>
  <c r="J248"/>
  <c r="L248" s="1"/>
  <c r="J176"/>
  <c r="L176" s="1"/>
  <c r="J328"/>
  <c r="L328" s="1"/>
  <c r="J260"/>
  <c r="L260" s="1"/>
  <c r="J429"/>
  <c r="L429" s="1"/>
  <c r="J255"/>
  <c r="L255" s="1"/>
  <c r="J363"/>
  <c r="L363" s="1"/>
  <c r="J67"/>
  <c r="L67" s="1"/>
  <c r="J186"/>
  <c r="L186" s="1"/>
  <c r="J108"/>
  <c r="L108" s="1"/>
  <c r="J339"/>
  <c r="L339" s="1"/>
  <c r="J161"/>
  <c r="L161" s="1"/>
  <c r="J242"/>
  <c r="L242" s="1"/>
  <c r="J126"/>
  <c r="L126" s="1"/>
  <c r="J107"/>
  <c r="L107" s="1"/>
  <c r="J349"/>
  <c r="L349" s="1"/>
  <c r="J427"/>
  <c r="L427" s="1"/>
  <c r="J121"/>
  <c r="L121" s="1"/>
  <c r="J170"/>
  <c r="L170" s="1"/>
  <c r="J313"/>
  <c r="L313" s="1"/>
  <c r="J408"/>
  <c r="L408" s="1"/>
  <c r="J288"/>
  <c r="L288" s="1"/>
  <c r="J224"/>
  <c r="L224" s="1"/>
  <c r="J296"/>
  <c r="L296" s="1"/>
  <c r="J132"/>
  <c r="L132" s="1"/>
  <c r="J193"/>
  <c r="L193" s="1"/>
  <c r="J425"/>
  <c r="L425" s="1"/>
  <c r="J259"/>
  <c r="L259" s="1"/>
  <c r="J315"/>
  <c r="L315" s="1"/>
  <c r="J237"/>
  <c r="L237" s="1"/>
  <c r="J236"/>
  <c r="L236" s="1"/>
  <c r="J239"/>
  <c r="L239" s="1"/>
  <c r="J14"/>
  <c r="L14" s="1"/>
  <c r="J323"/>
  <c r="L323" s="1"/>
  <c r="J103"/>
  <c r="L103" s="1"/>
  <c r="J414"/>
  <c r="L414" s="1"/>
  <c r="J304"/>
  <c r="L304" s="1"/>
  <c r="J116"/>
  <c r="L116" s="1"/>
  <c r="J90"/>
  <c r="L90" s="1"/>
  <c r="J77"/>
  <c r="L77" s="1"/>
  <c r="J282"/>
  <c r="L282" s="1"/>
  <c r="J223"/>
  <c r="L223" s="1"/>
  <c r="J36"/>
  <c r="L36" s="1"/>
  <c r="J332"/>
  <c r="L332" s="1"/>
  <c r="J47"/>
  <c r="L47" s="1"/>
  <c r="J385"/>
  <c r="L385" s="1"/>
  <c r="J232"/>
  <c r="L232" s="1"/>
  <c r="J99"/>
  <c r="L99" s="1"/>
  <c r="J97"/>
  <c r="L97" s="1"/>
  <c r="J272"/>
  <c r="L272" s="1"/>
  <c r="J367"/>
  <c r="L367" s="1"/>
  <c r="J203"/>
  <c r="L203" s="1"/>
  <c r="J295"/>
  <c r="L295" s="1"/>
  <c r="J299"/>
  <c r="L299" s="1"/>
  <c r="J73"/>
  <c r="L73" s="1"/>
  <c r="J377"/>
  <c r="L377" s="1"/>
  <c r="J365"/>
  <c r="L365" s="1"/>
  <c r="J207"/>
  <c r="L207" s="1"/>
  <c r="J395"/>
  <c r="L395" s="1"/>
  <c r="J199"/>
  <c r="L199" s="1"/>
  <c r="J178"/>
  <c r="L178" s="1"/>
  <c r="J316"/>
  <c r="L316" s="1"/>
  <c r="J345"/>
  <c r="L345" s="1"/>
  <c r="J62"/>
  <c r="L62" s="1"/>
  <c r="J333"/>
  <c r="L333" s="1"/>
  <c r="J410"/>
  <c r="L410" s="1"/>
  <c r="J330"/>
  <c r="L330" s="1"/>
  <c r="J221"/>
  <c r="L221" s="1"/>
  <c r="J157"/>
  <c r="L157" s="1"/>
  <c r="J145"/>
  <c r="L145" s="1"/>
  <c r="J79"/>
  <c r="L79" s="1"/>
  <c r="J269"/>
  <c r="L269" s="1"/>
  <c r="J58"/>
  <c r="L58" s="1"/>
  <c r="J184"/>
  <c r="L184" s="1"/>
  <c r="J356"/>
  <c r="L356" s="1"/>
  <c r="J301"/>
  <c r="L301" s="1"/>
  <c r="J309"/>
  <c r="L309" s="1"/>
  <c r="J273"/>
  <c r="L273" s="1"/>
  <c r="J334"/>
  <c r="L334" s="1"/>
  <c r="J244"/>
  <c r="L244" s="1"/>
  <c r="J33"/>
  <c r="L33" s="1"/>
  <c r="J320"/>
  <c r="L320" s="1"/>
  <c r="J291"/>
  <c r="L291" s="1"/>
  <c r="J279"/>
  <c r="L279" s="1"/>
  <c r="J344"/>
  <c r="L344" s="1"/>
  <c r="J82"/>
  <c r="L82" s="1"/>
  <c r="J358"/>
  <c r="L358" s="1"/>
  <c r="J69"/>
  <c r="L69" s="1"/>
  <c r="J111"/>
  <c r="L111" s="1"/>
  <c r="J187"/>
  <c r="L187" s="1"/>
  <c r="J240"/>
  <c r="L240" s="1"/>
  <c r="J387"/>
  <c r="L387" s="1"/>
  <c r="J225"/>
  <c r="L225" s="1"/>
  <c r="J391"/>
  <c r="L391" s="1"/>
  <c r="J297"/>
  <c r="L297" s="1"/>
  <c r="J64"/>
  <c r="L64" s="1"/>
  <c r="J113"/>
  <c r="L113" s="1"/>
  <c r="J351"/>
  <c r="L351" s="1"/>
  <c r="J359"/>
  <c r="L359" s="1"/>
  <c r="J287"/>
  <c r="L287" s="1"/>
  <c r="J306"/>
  <c r="L306" s="1"/>
  <c r="J281"/>
  <c r="L281" s="1"/>
  <c r="J9"/>
  <c r="L9" s="1"/>
  <c r="J271"/>
  <c r="L271" s="1"/>
  <c r="J397"/>
  <c r="L397" s="1"/>
  <c r="J146"/>
  <c r="L146" s="1"/>
  <c r="J386"/>
  <c r="L386" s="1"/>
  <c r="J293"/>
  <c r="L293" s="1"/>
  <c r="J354"/>
  <c r="L354" s="1"/>
  <c r="J101"/>
  <c r="L101" s="1"/>
  <c r="J190"/>
  <c r="L190" s="1"/>
  <c r="J198"/>
  <c r="L198" s="1"/>
  <c r="J268"/>
  <c r="L268" s="1"/>
  <c r="J189"/>
  <c r="L189" s="1"/>
  <c r="J329"/>
  <c r="L329" s="1"/>
  <c r="J169"/>
  <c r="L169" s="1"/>
  <c r="J182"/>
  <c r="L182" s="1"/>
  <c r="J318"/>
  <c r="L318" s="1"/>
  <c r="J407"/>
  <c r="L407" s="1"/>
  <c r="J432"/>
  <c r="L432" s="1"/>
  <c r="J378"/>
  <c r="L378" s="1"/>
  <c r="J341"/>
  <c r="L341" s="1"/>
  <c r="J210"/>
  <c r="L210" s="1"/>
  <c r="J180"/>
  <c r="L180" s="1"/>
  <c r="J151"/>
  <c r="L151" s="1"/>
  <c r="J302"/>
  <c r="L302" s="1"/>
  <c r="J277"/>
  <c r="L277" s="1"/>
  <c r="J262"/>
  <c r="L262" s="1"/>
  <c r="J284"/>
  <c r="L284" s="1"/>
  <c r="J123"/>
  <c r="L123" s="1"/>
  <c r="J37"/>
  <c r="L37" s="1"/>
  <c r="J423"/>
  <c r="L423" s="1"/>
  <c r="J348"/>
  <c r="L348" s="1"/>
  <c r="J136"/>
  <c r="L136" s="1"/>
  <c r="J283"/>
  <c r="L283" s="1"/>
  <c r="J6"/>
  <c r="L6" s="1"/>
  <c r="J418"/>
  <c r="L418" s="1"/>
  <c r="J205"/>
  <c r="L205" s="1"/>
  <c r="J326"/>
  <c r="L326" s="1"/>
  <c r="J22"/>
  <c r="L22" s="1"/>
  <c r="J404"/>
  <c r="L404" s="1"/>
  <c r="J261"/>
  <c r="L261" s="1"/>
  <c r="J59"/>
  <c r="L59" s="1"/>
  <c r="J227"/>
  <c r="L227" s="1"/>
  <c r="J66"/>
  <c r="L66" s="1"/>
  <c r="J362"/>
  <c r="L362" s="1"/>
  <c r="J305"/>
  <c r="L305" s="1"/>
  <c r="J185"/>
  <c r="L185" s="1"/>
  <c r="J214"/>
  <c r="L214" s="1"/>
  <c r="J383"/>
  <c r="L383" s="1"/>
  <c r="J403"/>
  <c r="L403" s="1"/>
  <c r="J369"/>
  <c r="L369" s="1"/>
  <c r="J46"/>
  <c r="L46" s="1"/>
  <c r="J28"/>
  <c r="L28" s="1"/>
  <c r="J276"/>
  <c r="L276" s="1"/>
  <c r="J392"/>
  <c r="L392" s="1"/>
  <c r="J265"/>
  <c r="L265" s="1"/>
  <c r="J376"/>
  <c r="L376" s="1"/>
  <c r="J131"/>
  <c r="L131" s="1"/>
  <c r="J270"/>
  <c r="L270" s="1"/>
  <c r="J254"/>
  <c r="L254" s="1"/>
  <c r="J292"/>
  <c r="L292" s="1"/>
  <c r="J390"/>
  <c r="L390" s="1"/>
  <c r="J327"/>
  <c r="L327" s="1"/>
  <c r="J15"/>
  <c r="L15" s="1"/>
  <c r="J83"/>
  <c r="L83" s="1"/>
  <c r="J129"/>
  <c r="L129" s="1"/>
  <c r="J263"/>
  <c r="L263" s="1"/>
  <c r="J257"/>
  <c r="L257" s="1"/>
  <c r="J393"/>
  <c r="L393" s="1"/>
  <c r="J234"/>
  <c r="L234" s="1"/>
  <c r="J384"/>
  <c r="L384" s="1"/>
  <c r="J42"/>
  <c r="L42" s="1"/>
  <c r="J197"/>
  <c r="L197" s="1"/>
  <c r="J264"/>
  <c r="L264" s="1"/>
  <c r="J342"/>
  <c r="L342" s="1"/>
  <c r="J398"/>
  <c r="L398" s="1"/>
  <c r="J382"/>
  <c r="L382" s="1"/>
  <c r="J5"/>
  <c r="L5" s="1"/>
  <c r="J11"/>
  <c r="L11" s="1"/>
  <c r="J396"/>
  <c r="L396" s="1"/>
  <c r="J415"/>
  <c r="L415" s="1"/>
  <c r="J29"/>
  <c r="L29" s="1"/>
  <c r="J319"/>
  <c r="L319" s="1"/>
  <c r="J280"/>
  <c r="L280" s="1"/>
  <c r="J38"/>
  <c r="L38" s="1"/>
  <c r="J258"/>
  <c r="L258" s="1"/>
  <c r="J389"/>
  <c r="L389" s="1"/>
  <c r="J144"/>
  <c r="L144" s="1"/>
  <c r="J54"/>
  <c r="L54" s="1"/>
  <c r="J303"/>
  <c r="L303" s="1"/>
  <c r="J10"/>
  <c r="L10" s="1"/>
  <c r="J325"/>
  <c r="L325" s="1"/>
  <c r="J360"/>
  <c r="L360" s="1"/>
  <c r="J274"/>
  <c r="L274" s="1"/>
  <c r="J19"/>
  <c r="L19" s="1"/>
  <c r="J347"/>
  <c r="L347" s="1"/>
  <c r="J381"/>
  <c r="L381" s="1"/>
  <c r="J373"/>
  <c r="L373" s="1"/>
  <c r="J374"/>
  <c r="L374" s="1"/>
  <c r="J215"/>
  <c r="L215" s="1"/>
  <c r="J361"/>
  <c r="L361" s="1"/>
  <c r="J335"/>
  <c r="L335" s="1"/>
  <c r="J39"/>
  <c r="L39" s="1"/>
  <c r="J337"/>
  <c r="L337" s="1"/>
  <c r="J35"/>
  <c r="L35" s="1"/>
  <c r="J346"/>
  <c r="L346" s="1"/>
  <c r="J252"/>
  <c r="L252" s="1"/>
  <c r="J400"/>
  <c r="L400" s="1"/>
  <c r="J298"/>
  <c r="L298" s="1"/>
  <c r="J114"/>
  <c r="L114" s="1"/>
  <c r="J105"/>
  <c r="L105" s="1"/>
  <c r="J16"/>
  <c r="L16" s="1"/>
  <c r="J211"/>
  <c r="L211" s="1"/>
  <c r="J26"/>
  <c r="L26" s="1"/>
  <c r="J156"/>
  <c r="L156" s="1"/>
  <c r="J127"/>
  <c r="L127" s="1"/>
  <c r="N7" i="14" l="1"/>
  <c r="N23"/>
  <c r="N24"/>
  <c r="N26"/>
  <c r="N13"/>
  <c r="N25"/>
  <c r="N20"/>
  <c r="N14"/>
  <c r="N10"/>
  <c r="N9"/>
  <c r="N18"/>
  <c r="N17"/>
  <c r="N15"/>
  <c r="N12"/>
  <c r="N16"/>
  <c r="N5"/>
  <c r="N8"/>
  <c r="N6"/>
  <c r="N11"/>
  <c r="N19"/>
</calcChain>
</file>

<file path=xl/sharedStrings.xml><?xml version="1.0" encoding="utf-8"?>
<sst xmlns="http://schemas.openxmlformats.org/spreadsheetml/2006/main" count="1879" uniqueCount="544">
  <si>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</si>
  <si>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</si>
  <si>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</si>
  <si>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</si>
  <si>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</si>
  <si>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</si>
  <si>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</si>
  <si>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</si>
  <si>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</si>
  <si>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</si>
  <si>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</si>
  <si>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</si>
  <si>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</si>
  <si>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</si>
  <si>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</si>
  <si>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</si>
  <si>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</si>
  <si>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</si>
  <si>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</si>
  <si>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</si>
  <si>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</si>
  <si>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</si>
  <si>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</si>
  <si>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</si>
  <si>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</si>
  <si>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</si>
  <si>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</si>
  <si>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</si>
  <si>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</si>
  <si>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</si>
  <si>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</si>
  <si>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</si>
  <si>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</si>
  <si>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</si>
  <si>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</si>
  <si>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</si>
  <si>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</si>
  <si>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</si>
  <si>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</si>
  <si>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</si>
  <si>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</si>
  <si>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</si>
  <si>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</si>
  <si>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</si>
  <si>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</si>
  <si>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</si>
  <si>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</si>
  <si>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</si>
  <si>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</si>
  <si>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</si>
  <si>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</si>
  <si>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</si>
  <si>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</si>
  <si>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</si>
  <si>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</si>
  <si>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</si>
  <si>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</si>
  <si>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</si>
  <si>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</si>
  <si>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</si>
  <si>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</si>
  <si>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</si>
  <si>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</si>
  <si>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</si>
  <si>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</si>
  <si>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</si>
  <si>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</si>
  <si>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Lisa Marie Bergersen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</si>
  <si>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</si>
  <si>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</si>
  <si>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</si>
  <si>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</si>
  <si>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</si>
  <si>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</si>
  <si>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</si>
  <si>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</si>
  <si>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</si>
  <si>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</si>
  <si>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</si>
  <si>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</si>
  <si>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</si>
  <si>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</si>
  <si>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</si>
  <si>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</si>
  <si>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</si>
  <si>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</si>
  <si>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</si>
  <si>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</si>
  <si>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</si>
  <si>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</si>
  <si>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</si>
  <si>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</si>
  <si>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</si>
  <si>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</si>
  <si>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</si>
  <si>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</si>
  <si>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</si>
  <si>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</si>
  <si>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</si>
  <si>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</si>
  <si>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</si>
  <si>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</si>
  <si>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</si>
  <si>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</si>
  <si>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</si>
  <si>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</si>
  <si>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</si>
  <si>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</si>
  <si>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</si>
  <si>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</si>
  <si>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</si>
  <si>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</si>
  <si>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</si>
  <si>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</si>
  <si>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</si>
  <si>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</si>
  <si>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</si>
  <si>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</si>
  <si>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</si>
  <si>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</si>
  <si>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</si>
  <si>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</si>
  <si>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</si>
  <si>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</si>
  <si>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</si>
  <si>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</si>
  <si>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</si>
  <si>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</si>
  <si>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</si>
  <si>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</si>
  <si>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</si>
  <si>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</si>
  <si>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</si>
  <si>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</si>
  <si>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</si>
  <si>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</si>
  <si>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</si>
  <si>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</si>
  <si>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</si>
  <si>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</si>
  <si>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</si>
  <si>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</si>
  <si>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</si>
  <si>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</si>
  <si>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</si>
  <si>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</si>
  <si>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</si>
  <si>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</si>
  <si>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</si>
  <si>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</si>
  <si>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</si>
  <si>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</si>
  <si>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</si>
  <si>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</si>
  <si>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</si>
  <si>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</si>
  <si>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</si>
  <si>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</si>
  <si>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</si>
  <si>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</si>
  <si>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</si>
  <si>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</si>
  <si>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</si>
  <si>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</si>
  <si>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</si>
  <si>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</si>
  <si>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</si>
  <si>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</si>
  <si>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</si>
  <si>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</si>
  <si>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</si>
  <si>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</si>
  <si>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</si>
  <si>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</si>
  <si>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</si>
  <si>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</si>
  <si>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</si>
  <si>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</si>
  <si>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</si>
  <si>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</si>
  <si>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</si>
  <si>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</si>
  <si>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</si>
  <si>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</si>
  <si>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</si>
  <si>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</si>
  <si>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</si>
  <si>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</si>
  <si>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</si>
  <si>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</si>
  <si>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</si>
  <si>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</si>
  <si>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</si>
  <si>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</si>
  <si>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</si>
  <si>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</si>
  <si>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</si>
  <si>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</si>
  <si>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</si>
  <si>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</si>
  <si>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</si>
  <si>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</si>
  <si>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</si>
  <si>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</si>
  <si>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</si>
  <si>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</si>
  <si>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</si>
  <si>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</si>
  <si>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</si>
  <si>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</si>
  <si>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</si>
  <si>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</si>
  <si>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</si>
  <si>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</si>
  <si>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</si>
  <si>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</si>
  <si>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</si>
  <si>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</si>
  <si>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</si>
  <si>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</si>
  <si>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</si>
  <si>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</si>
  <si>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</si>
  <si>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</si>
  <si>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</si>
  <si>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</si>
  <si>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</si>
  <si>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</si>
  <si>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</si>
  <si>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</si>
  <si>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</si>
  <si>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</si>
  <si>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</si>
  <si>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</si>
  <si>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</si>
  <si>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</si>
  <si>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</si>
  <si>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Dan Kyrre Kleverud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</si>
  <si>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</si>
  <si>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</si>
  <si>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</si>
  <si>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</si>
  <si>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</si>
  <si>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</si>
  <si>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</si>
  <si>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</si>
  <si>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</si>
  <si>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</si>
  <si>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</si>
  <si>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</si>
  <si>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</si>
  <si>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</si>
  <si>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</si>
  <si>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</si>
  <si>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</si>
  <si>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</si>
  <si>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</si>
  <si>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</si>
  <si>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</si>
  <si>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</si>
  <si>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</si>
  <si>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</si>
  <si>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</si>
  <si>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</si>
  <si>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</si>
  <si>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</si>
  <si>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</si>
  <si>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</si>
  <si>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</si>
  <si>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</si>
  <si>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</si>
  <si>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</si>
  <si>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</si>
  <si>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</si>
  <si>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</si>
  <si>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</si>
  <si>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</si>
  <si>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</si>
  <si>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</si>
  <si>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</si>
  <si>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</si>
  <si>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</si>
  <si>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</si>
  <si>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</si>
  <si>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</si>
  <si>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</si>
  <si>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</si>
  <si>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</si>
  <si>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</si>
  <si>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</si>
  <si>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</si>
  <si>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</si>
  <si>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</si>
  <si>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</si>
  <si>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</si>
  <si>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</si>
  <si>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</si>
  <si>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</si>
  <si>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</si>
  <si>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</si>
  <si>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</si>
  <si>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</si>
  <si>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</si>
  <si>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</si>
  <si>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</si>
  <si>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</si>
  <si>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</si>
  <si>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</si>
  <si>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</si>
  <si>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</si>
  <si>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</si>
  <si>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</si>
  <si>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</si>
  <si>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</si>
  <si>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</si>
  <si>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Junior:</t>
  </si>
  <si>
    <t>Senior:</t>
  </si>
  <si>
    <t>1.plass</t>
  </si>
  <si>
    <t>2.plass</t>
  </si>
  <si>
    <t>3.plass</t>
  </si>
  <si>
    <t>750,-</t>
  </si>
  <si>
    <t>4.plass</t>
  </si>
  <si>
    <t>500,-</t>
  </si>
  <si>
    <t>250,-</t>
  </si>
  <si>
    <t>Kvittering for premie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</si>
  <si>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</si>
  <si>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</si>
  <si>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</si>
  <si>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</si>
  <si>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</si>
  <si>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</si>
  <si>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</si>
  <si>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</si>
  <si>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</si>
  <si>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</si>
  <si>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</si>
  <si>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</si>
  <si>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</si>
  <si>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</si>
  <si>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</si>
  <si>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</si>
  <si>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</si>
  <si>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</si>
  <si>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</si>
  <si>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</si>
  <si>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</si>
  <si>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</si>
  <si>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</si>
  <si>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</si>
  <si>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</si>
  <si>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</si>
  <si>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</si>
  <si>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</si>
  <si>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</si>
  <si>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</si>
  <si>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</si>
  <si>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</si>
  <si>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</si>
  <si>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</si>
  <si>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</si>
  <si>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</si>
  <si>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</si>
  <si>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</si>
  <si>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</si>
  <si>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</si>
  <si>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</si>
  <si>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</si>
  <si>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</si>
  <si>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</si>
  <si>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</si>
  <si>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</si>
  <si>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</si>
  <si>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</si>
  <si>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</si>
  <si>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</si>
  <si>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</si>
  <si>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</si>
  <si>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</si>
  <si>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</si>
  <si>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</si>
  <si>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</si>
  <si>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*</t>
  </si>
  <si>
    <t>4000,-</t>
  </si>
  <si>
    <t>2000,-</t>
  </si>
  <si>
    <t>1000,-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</si>
  <si>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</si>
  <si>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</si>
  <si>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</si>
  <si>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</si>
  <si>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</si>
  <si>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</si>
  <si>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</si>
  <si>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Finaler Mjøscup 2009-2010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</si>
  <si>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</si>
  <si>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</si>
  <si>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</si>
  <si>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</si>
  <si>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</si>
  <si>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</si>
  <si>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</si>
  <si>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</si>
  <si>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</si>
  <si>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Julius Emil Hopka</t>
  </si>
  <si>
    <t>J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</si>
  <si>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</si>
  <si>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</si>
  <si>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</si>
  <si>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</si>
  <si>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</si>
  <si>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</si>
  <si>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</si>
  <si>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</si>
  <si>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</si>
  <si>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</si>
  <si>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</si>
  <si>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Bjørn Helge Sebusæter</t>
  </si>
  <si>
    <t>Gry Smedhaugen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</si>
  <si>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</si>
  <si>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</si>
  <si>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</si>
  <si>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</si>
  <si>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</si>
  <si>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</si>
  <si>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</si>
  <si>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</si>
  <si>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</si>
  <si>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</si>
  <si>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</si>
  <si>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</si>
  <si>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</si>
  <si>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</si>
  <si>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</si>
  <si>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</si>
  <si>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</si>
  <si>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</si>
  <si>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</si>
  <si>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</si>
  <si>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</si>
  <si>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</si>
  <si>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Sean M Hustveit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</si>
  <si>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</si>
  <si>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</si>
  <si>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</si>
  <si>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</si>
  <si>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</si>
  <si>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</si>
  <si>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</si>
  <si>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</si>
  <si>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</si>
  <si>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</si>
  <si>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</si>
  <si>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</si>
  <si>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</si>
  <si>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</si>
  <si>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</si>
  <si>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</si>
  <si>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</si>
  <si>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</si>
  <si>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</si>
  <si>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</si>
  <si>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</si>
  <si>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</si>
  <si>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</si>
  <si>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Grethe B. Bergersen</t>
  </si>
  <si>
    <t>Khanh Quoc Nguyen</t>
  </si>
  <si>
    <t>Tobias Åke Eriksson</t>
  </si>
  <si>
    <t>Anton Olstad</t>
  </si>
  <si>
    <t>Arne Bekk</t>
  </si>
  <si>
    <t>Arne Bråtelund</t>
  </si>
  <si>
    <t>Berit Wiklund Olsen</t>
  </si>
  <si>
    <t>Bjørn Granerud</t>
  </si>
  <si>
    <t>Bjørn Persson</t>
  </si>
  <si>
    <t>Joakim Norshus</t>
  </si>
  <si>
    <t>Lars Ove Dahl</t>
  </si>
  <si>
    <t>Liv Ingrid Lund</t>
  </si>
  <si>
    <t>Mats Finstad Hansen</t>
  </si>
  <si>
    <t>Morten Lillehovde</t>
  </si>
  <si>
    <t>Ole Martin Gjerdet</t>
  </si>
  <si>
    <t>Renate Borge</t>
  </si>
  <si>
    <t>Shalaw Salem Mohamoud</t>
  </si>
  <si>
    <t>Thomas Stenbråten</t>
  </si>
  <si>
    <t>Tommy Gundersen</t>
  </si>
  <si>
    <t>Tor Ole Richardsen</t>
  </si>
  <si>
    <t>Tore Meiningen</t>
  </si>
  <si>
    <t>Veronica Øines</t>
  </si>
  <si>
    <t>Emil Myhre</t>
  </si>
  <si>
    <t>Mads Ekern</t>
  </si>
  <si>
    <t>Daniel Gausetvik</t>
  </si>
  <si>
    <t>Arvid Fystro</t>
  </si>
  <si>
    <t>Julius E Hopka</t>
  </si>
  <si>
    <t>Christian Nylund</t>
  </si>
  <si>
    <t>Daniel Kavli</t>
  </si>
  <si>
    <t>Dennis Olastuen</t>
  </si>
  <si>
    <t>Gjertrud Boysen</t>
  </si>
  <si>
    <t>Inger-Lise Eng</t>
  </si>
  <si>
    <t>Jan Kristian Billerud</t>
  </si>
  <si>
    <t>Jens Mathiesen</t>
  </si>
  <si>
    <t>John Arne Nordermoen</t>
  </si>
  <si>
    <t>Lotte Eline Gullberg Engen</t>
  </si>
  <si>
    <t>Rolf H Tollefsen</t>
  </si>
  <si>
    <t>Tobias Eriksson</t>
  </si>
  <si>
    <t>Henning Flyødegård</t>
  </si>
  <si>
    <t>Magnus Johansson</t>
  </si>
  <si>
    <t>ingen juniorer</t>
  </si>
  <si>
    <t>Pål S Romskaug</t>
  </si>
  <si>
    <t xml:space="preserve">B </t>
  </si>
  <si>
    <t>Geir S Kristiansen</t>
  </si>
  <si>
    <t>Henry A Arnesen</t>
  </si>
  <si>
    <t>August Bråten</t>
  </si>
  <si>
    <t>Vegard R Johansen</t>
  </si>
  <si>
    <t>Mjøscup 2009-2010</t>
  </si>
  <si>
    <t>Vegard</t>
  </si>
  <si>
    <t>Håkon</t>
  </si>
  <si>
    <t>Tor Inge</t>
  </si>
  <si>
    <t>Erland</t>
  </si>
  <si>
    <t>Mjøscupturnering 1, Lillehammer Open</t>
  </si>
  <si>
    <t>Mjøscupturnering 2, Flisa</t>
  </si>
  <si>
    <t>Mjøscupturnering 3 Elverum</t>
  </si>
  <si>
    <t>Mjøscupturnering 4 Valdres</t>
  </si>
  <si>
    <t>Mjøscupturnering 5 Gjøvik</t>
  </si>
  <si>
    <t>Mjøscupturnering 12</t>
  </si>
  <si>
    <t>forrige sesong</t>
  </si>
  <si>
    <t>Andreas Andersen</t>
  </si>
  <si>
    <t>Anne Grethe Kristoffersen</t>
  </si>
  <si>
    <t>Egil Djuvik Pdersen</t>
  </si>
  <si>
    <t>Haakon Karset</t>
  </si>
  <si>
    <t>Jonas Dammen</t>
  </si>
  <si>
    <t>Kåre Magne Gimle</t>
  </si>
  <si>
    <t>Marius Johnsen</t>
  </si>
  <si>
    <t>Roger Eng</t>
  </si>
  <si>
    <t>Sindre Dahlen</t>
  </si>
  <si>
    <t>Willy Fjeld</t>
  </si>
  <si>
    <t>Rolf Stange</t>
  </si>
  <si>
    <t>m</t>
  </si>
  <si>
    <t>k</t>
  </si>
  <si>
    <t>Lhmr</t>
  </si>
  <si>
    <t>Emil Tervo</t>
  </si>
  <si>
    <t>Geir R Dammen</t>
  </si>
  <si>
    <t>Egil D Pedersen</t>
  </si>
  <si>
    <t>Rolf J Boysen</t>
  </si>
  <si>
    <t>Mona L Galåen</t>
  </si>
  <si>
    <t>Dennis Olstuen</t>
  </si>
  <si>
    <t>Karl J Kristoffersen</t>
  </si>
  <si>
    <t>F.nes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</si>
</sst>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9" fillId="0" borderId="0" xfId="0" applyNumberFormat="1" applyFont="1" applyFill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Fill="1"/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0" fontId="0" fillId="0" borderId="0" xfId="0" applyFont="1"/>
    <xf numFmtId="0" fontId="11" fillId="0" borderId="1" xfId="0" applyFont="1" applyBorder="1"/>
    <xf numFmtId="2" fontId="11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 wrapText="1"/>
    </xf>
    <xf numFmtId="3" fontId="12" fillId="0" borderId="0" xfId="0" applyNumberFormat="1" applyFont="1" applyFill="1" applyAlignment="1"/>
    <xf numFmtId="2" fontId="12" fillId="0" borderId="0" xfId="0" applyNumberFormat="1" applyFont="1" applyFill="1" applyAlignment="1"/>
    <xf numFmtId="3" fontId="13" fillId="0" borderId="0" xfId="0" applyNumberFormat="1" applyFont="1" applyFill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3" fontId="12" fillId="0" borderId="0" xfId="0" applyNumberFormat="1" applyFont="1" applyFill="1" applyBorder="1"/>
    <xf numFmtId="2" fontId="12" fillId="0" borderId="0" xfId="0" applyNumberFormat="1" applyFont="1" applyFill="1" applyBorder="1"/>
    <xf numFmtId="3" fontId="13" fillId="0" borderId="0" xfId="0" applyNumberFormat="1" applyFont="1" applyFill="1" applyBorder="1"/>
    <xf numFmtId="0" fontId="13" fillId="0" borderId="0" xfId="0" applyFont="1"/>
    <xf numFmtId="0" fontId="15" fillId="0" borderId="0" xfId="0" applyFont="1"/>
    <xf numFmtId="14" fontId="1" fillId="0" borderId="0" xfId="0" applyNumberFormat="1" applyFont="1"/>
    <xf numFmtId="0" fontId="1" fillId="0" borderId="5" xfId="0" applyFont="1" applyFill="1" applyBorder="1" applyAlignment="1">
      <alignment horizontal="right"/>
    </xf>
    <xf numFmtId="0" fontId="16" fillId="0" borderId="1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0" fontId="0" fillId="0" borderId="6" xfId="0" applyBorder="1" applyAlignment="1">
      <alignment horizontal="center"/>
    </xf>
    <xf numFmtId="1" fontId="0" fillId="0" borderId="6" xfId="0" applyNumberFormat="1" applyBorder="1"/>
    <xf numFmtId="0" fontId="0" fillId="0" borderId="8" xfId="0" applyBorder="1"/>
    <xf numFmtId="0" fontId="7" fillId="0" borderId="1" xfId="0" applyFont="1" applyBorder="1"/>
    <xf numFmtId="1" fontId="7" fillId="0" borderId="1" xfId="0" applyNumberFormat="1" applyFont="1" applyBorder="1"/>
    <xf numFmtId="0" fontId="7" fillId="0" borderId="1" xfId="0" applyFont="1" applyFill="1" applyBorder="1"/>
    <xf numFmtId="0" fontId="7" fillId="0" borderId="6" xfId="0" applyFont="1" applyBorder="1"/>
    <xf numFmtId="0" fontId="7" fillId="0" borderId="6" xfId="0" applyFont="1" applyFill="1" applyBorder="1"/>
    <xf numFmtId="0" fontId="7" fillId="0" borderId="3" xfId="0" applyFont="1" applyBorder="1"/>
    <xf numFmtId="1" fontId="7" fillId="0" borderId="0" xfId="0" applyNumberFormat="1" applyFont="1" applyBorder="1"/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6"/>
  <sheetViews>
    <sheetView zoomScaleNormal="100" workbookViewId="0">
      <selection activeCell="G8" sqref="G8"/>
    </sheetView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6.28515625" customWidth="1"/>
    <col min="6" max="6" width="8.7109375" customWidth="1"/>
    <col min="7" max="7" width="7" customWidth="1"/>
    <col min="14" max="15" width="9.140625" customWidth="1"/>
  </cols>
  <sheetData>
    <row r="1" spans="1:15">
      <c r="A1" t="s">
        <v>337</v>
      </c>
      <c r="D1" s="54" t="s">
        <v>521</v>
      </c>
      <c r="E1" s="38"/>
    </row>
    <row r="2" spans="1: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297</v>
      </c>
      <c r="J2" t="s">
        <v>8</v>
      </c>
      <c r="K2" t="s">
        <v>9</v>
      </c>
      <c r="L2" t="s">
        <v>10</v>
      </c>
    </row>
    <row r="3" spans="1:15" s="24" customFormat="1">
      <c r="A3" s="28">
        <v>1</v>
      </c>
      <c r="B3" s="35">
        <v>23485</v>
      </c>
      <c r="C3" s="35" t="s">
        <v>360</v>
      </c>
      <c r="D3" s="35" t="s">
        <v>19</v>
      </c>
      <c r="E3" s="35">
        <v>152</v>
      </c>
      <c r="F3" s="28">
        <f>K3*9</f>
        <v>324</v>
      </c>
      <c r="G3" s="35"/>
      <c r="H3" s="28">
        <f t="shared" ref="H3:H48" si="0">F3+G3</f>
        <v>324</v>
      </c>
      <c r="I3" s="28"/>
      <c r="J3" s="29">
        <f t="shared" ref="J3:J48" si="1">(200-E3)*(75/100)</f>
        <v>36</v>
      </c>
      <c r="K3" s="35">
        <v>36</v>
      </c>
      <c r="L3" s="29">
        <f t="shared" ref="L3:L13" si="2">IF(J3&gt;38,38,J3)</f>
        <v>36</v>
      </c>
      <c r="M3" s="24" t="s">
        <v>534</v>
      </c>
      <c r="N3" s="31"/>
      <c r="O3" s="27"/>
    </row>
    <row r="4" spans="1:15" s="24" customFormat="1">
      <c r="A4" s="28">
        <v>2</v>
      </c>
      <c r="B4" s="35">
        <v>21680</v>
      </c>
      <c r="C4" s="35" t="s">
        <v>47</v>
      </c>
      <c r="D4" s="35" t="s">
        <v>24</v>
      </c>
      <c r="E4" s="35">
        <v>157</v>
      </c>
      <c r="F4" s="28">
        <f t="shared" ref="F4:F48" si="3">K4*9</f>
        <v>288</v>
      </c>
      <c r="G4" s="35"/>
      <c r="H4" s="28">
        <f t="shared" si="0"/>
        <v>288</v>
      </c>
      <c r="I4" s="28"/>
      <c r="J4" s="29">
        <f t="shared" si="1"/>
        <v>32.25</v>
      </c>
      <c r="K4" s="35">
        <v>32</v>
      </c>
      <c r="L4" s="29">
        <f t="shared" si="2"/>
        <v>32.25</v>
      </c>
      <c r="M4" s="24" t="s">
        <v>534</v>
      </c>
      <c r="N4" s="31"/>
      <c r="O4" s="27"/>
    </row>
    <row r="5" spans="1:15" s="24" customFormat="1">
      <c r="A5" s="28">
        <v>3</v>
      </c>
      <c r="B5" s="28">
        <v>21653</v>
      </c>
      <c r="C5" s="28" t="s">
        <v>108</v>
      </c>
      <c r="D5" s="28" t="s">
        <v>24</v>
      </c>
      <c r="E5" s="35">
        <v>184</v>
      </c>
      <c r="F5" s="28">
        <f t="shared" si="3"/>
        <v>108</v>
      </c>
      <c r="G5" s="28"/>
      <c r="H5" s="28">
        <f t="shared" si="0"/>
        <v>108</v>
      </c>
      <c r="I5" s="28"/>
      <c r="J5" s="29">
        <f t="shared" si="1"/>
        <v>12</v>
      </c>
      <c r="K5" s="35">
        <v>12</v>
      </c>
      <c r="L5" s="29">
        <f t="shared" si="2"/>
        <v>12</v>
      </c>
      <c r="M5" s="24" t="s">
        <v>534</v>
      </c>
      <c r="N5" s="31"/>
      <c r="O5" s="27"/>
    </row>
    <row r="6" spans="1:15" s="24" customFormat="1">
      <c r="A6" s="28">
        <v>4</v>
      </c>
      <c r="B6" s="28">
        <v>20235</v>
      </c>
      <c r="C6" s="28" t="s">
        <v>109</v>
      </c>
      <c r="D6" s="28" t="s">
        <v>34</v>
      </c>
      <c r="E6" s="35">
        <v>162</v>
      </c>
      <c r="F6" s="28">
        <f t="shared" si="3"/>
        <v>261</v>
      </c>
      <c r="G6" s="28"/>
      <c r="H6" s="28">
        <f t="shared" si="0"/>
        <v>261</v>
      </c>
      <c r="I6" s="28"/>
      <c r="J6" s="29">
        <f t="shared" si="1"/>
        <v>28.5</v>
      </c>
      <c r="K6" s="35">
        <v>29</v>
      </c>
      <c r="L6" s="29">
        <f t="shared" si="2"/>
        <v>28.5</v>
      </c>
      <c r="M6" s="24" t="s">
        <v>534</v>
      </c>
      <c r="N6" s="31"/>
      <c r="O6" s="27"/>
    </row>
    <row r="7" spans="1:15" s="28" customFormat="1">
      <c r="A7" s="28">
        <v>5</v>
      </c>
      <c r="B7" s="24">
        <v>23151</v>
      </c>
      <c r="C7" s="24" t="s">
        <v>523</v>
      </c>
      <c r="D7" s="24" t="s">
        <v>19</v>
      </c>
      <c r="E7" s="35">
        <v>134</v>
      </c>
      <c r="F7" s="28">
        <f t="shared" si="3"/>
        <v>342</v>
      </c>
      <c r="H7" s="28">
        <f t="shared" si="0"/>
        <v>342</v>
      </c>
      <c r="J7" s="29">
        <f t="shared" si="1"/>
        <v>49.5</v>
      </c>
      <c r="K7" s="35">
        <v>38</v>
      </c>
      <c r="L7" s="29">
        <f t="shared" si="2"/>
        <v>38</v>
      </c>
      <c r="M7" s="24" t="s">
        <v>534</v>
      </c>
      <c r="N7" s="31"/>
      <c r="O7" s="27"/>
    </row>
    <row r="8" spans="1:15" s="28" customFormat="1">
      <c r="A8" s="28">
        <v>6</v>
      </c>
      <c r="B8" s="24">
        <v>22838</v>
      </c>
      <c r="C8" s="24" t="s">
        <v>344</v>
      </c>
      <c r="D8" s="24" t="s">
        <v>34</v>
      </c>
      <c r="E8" s="35">
        <v>0</v>
      </c>
      <c r="F8" s="28">
        <f t="shared" si="3"/>
        <v>342</v>
      </c>
      <c r="H8" s="28">
        <f t="shared" si="0"/>
        <v>342</v>
      </c>
      <c r="J8" s="29">
        <f t="shared" si="1"/>
        <v>150</v>
      </c>
      <c r="K8" s="35">
        <v>38</v>
      </c>
      <c r="L8" s="29">
        <f t="shared" si="2"/>
        <v>38</v>
      </c>
      <c r="M8" s="24" t="s">
        <v>534</v>
      </c>
      <c r="N8" s="31"/>
      <c r="O8" s="27"/>
    </row>
    <row r="9" spans="1:15" s="28" customFormat="1">
      <c r="A9" s="28">
        <v>7</v>
      </c>
      <c r="B9" s="24">
        <v>3912</v>
      </c>
      <c r="C9" s="24" t="s">
        <v>126</v>
      </c>
      <c r="D9" s="24" t="s">
        <v>36</v>
      </c>
      <c r="E9" s="24">
        <v>165</v>
      </c>
      <c r="F9" s="28">
        <f t="shared" si="3"/>
        <v>234</v>
      </c>
      <c r="G9" s="24"/>
      <c r="H9" s="24">
        <f t="shared" si="0"/>
        <v>234</v>
      </c>
      <c r="I9" s="24"/>
      <c r="J9" s="25">
        <f t="shared" si="1"/>
        <v>26.25</v>
      </c>
      <c r="K9" s="35">
        <v>26</v>
      </c>
      <c r="L9" s="25">
        <f t="shared" si="2"/>
        <v>26.25</v>
      </c>
      <c r="M9" s="24" t="s">
        <v>534</v>
      </c>
    </row>
    <row r="10" spans="1:15" s="28" customFormat="1">
      <c r="A10" s="28">
        <v>8</v>
      </c>
      <c r="B10" s="28">
        <v>21555</v>
      </c>
      <c r="C10" s="28" t="s">
        <v>91</v>
      </c>
      <c r="D10" s="28" t="s">
        <v>24</v>
      </c>
      <c r="E10" s="35">
        <v>172</v>
      </c>
      <c r="F10" s="28">
        <f t="shared" si="3"/>
        <v>189</v>
      </c>
      <c r="H10" s="28">
        <f t="shared" si="0"/>
        <v>189</v>
      </c>
      <c r="J10" s="29">
        <f t="shared" si="1"/>
        <v>21</v>
      </c>
      <c r="K10" s="35">
        <v>21</v>
      </c>
      <c r="L10" s="29">
        <f t="shared" si="2"/>
        <v>21</v>
      </c>
      <c r="M10" s="24" t="s">
        <v>534</v>
      </c>
    </row>
    <row r="11" spans="1:15" s="28" customFormat="1">
      <c r="A11" s="28">
        <v>9</v>
      </c>
      <c r="B11" s="28">
        <v>20237</v>
      </c>
      <c r="C11" s="28" t="s">
        <v>111</v>
      </c>
      <c r="D11" s="28" t="s">
        <v>34</v>
      </c>
      <c r="E11" s="35">
        <v>162</v>
      </c>
      <c r="F11" s="28">
        <f t="shared" si="3"/>
        <v>261</v>
      </c>
      <c r="H11" s="28">
        <f t="shared" si="0"/>
        <v>261</v>
      </c>
      <c r="J11" s="29">
        <f t="shared" si="1"/>
        <v>28.5</v>
      </c>
      <c r="K11" s="35">
        <v>29</v>
      </c>
      <c r="L11" s="29">
        <f t="shared" si="2"/>
        <v>28.5</v>
      </c>
      <c r="M11" s="24" t="s">
        <v>534</v>
      </c>
    </row>
    <row r="12" spans="1:15" s="28" customFormat="1">
      <c r="A12" s="28">
        <v>10</v>
      </c>
      <c r="B12" s="24">
        <v>24762</v>
      </c>
      <c r="C12" s="24" t="s">
        <v>469</v>
      </c>
      <c r="D12" s="24" t="s">
        <v>12</v>
      </c>
      <c r="E12" s="35">
        <v>147</v>
      </c>
      <c r="F12" s="28">
        <f t="shared" si="3"/>
        <v>342</v>
      </c>
      <c r="H12" s="24">
        <f t="shared" si="0"/>
        <v>342</v>
      </c>
      <c r="J12" s="29">
        <f t="shared" si="1"/>
        <v>39.75</v>
      </c>
      <c r="K12" s="35">
        <v>38</v>
      </c>
      <c r="L12" s="29">
        <f t="shared" si="2"/>
        <v>38</v>
      </c>
      <c r="M12" s="24" t="s">
        <v>534</v>
      </c>
      <c r="N12" s="31"/>
      <c r="O12" s="27"/>
    </row>
    <row r="13" spans="1:15" s="28" customFormat="1">
      <c r="A13" s="28">
        <v>11</v>
      </c>
      <c r="B13" s="24">
        <v>24537</v>
      </c>
      <c r="C13" s="24" t="s">
        <v>395</v>
      </c>
      <c r="D13" s="24" t="s">
        <v>19</v>
      </c>
      <c r="E13" s="24">
        <v>157</v>
      </c>
      <c r="F13" s="28">
        <f t="shared" si="3"/>
        <v>288</v>
      </c>
      <c r="G13" s="24"/>
      <c r="H13" s="24">
        <f t="shared" si="0"/>
        <v>288</v>
      </c>
      <c r="I13" s="24"/>
      <c r="J13" s="25">
        <f t="shared" si="1"/>
        <v>32.25</v>
      </c>
      <c r="K13" s="35">
        <v>32</v>
      </c>
      <c r="L13" s="25">
        <f t="shared" si="2"/>
        <v>32.25</v>
      </c>
      <c r="M13" s="24" t="s">
        <v>534</v>
      </c>
      <c r="N13" s="31"/>
      <c r="O13" s="27"/>
    </row>
    <row r="14" spans="1:15" s="28" customFormat="1">
      <c r="A14" s="28">
        <v>12</v>
      </c>
      <c r="B14" s="28">
        <v>21402</v>
      </c>
      <c r="C14" s="28" t="s">
        <v>142</v>
      </c>
      <c r="D14" s="28" t="s">
        <v>17</v>
      </c>
      <c r="E14" s="35">
        <v>195</v>
      </c>
      <c r="F14" s="28">
        <f t="shared" si="3"/>
        <v>36</v>
      </c>
      <c r="H14" s="28">
        <f t="shared" si="0"/>
        <v>36</v>
      </c>
      <c r="J14" s="29">
        <f t="shared" si="1"/>
        <v>3.75</v>
      </c>
      <c r="K14" s="35">
        <v>4</v>
      </c>
      <c r="L14" s="29">
        <f>IF(J14&lt;0,0,J14)</f>
        <v>3.75</v>
      </c>
      <c r="M14" s="24" t="s">
        <v>534</v>
      </c>
    </row>
    <row r="15" spans="1:15" s="28" customFormat="1">
      <c r="A15" s="28">
        <v>13</v>
      </c>
      <c r="B15" s="28">
        <v>21652</v>
      </c>
      <c r="C15" s="28" t="s">
        <v>128</v>
      </c>
      <c r="D15" s="28" t="s">
        <v>24</v>
      </c>
      <c r="E15" s="28">
        <v>171</v>
      </c>
      <c r="F15" s="28">
        <f t="shared" si="3"/>
        <v>198</v>
      </c>
      <c r="H15" s="28">
        <f t="shared" si="0"/>
        <v>198</v>
      </c>
      <c r="J15" s="29">
        <f t="shared" si="1"/>
        <v>21.75</v>
      </c>
      <c r="K15" s="35">
        <v>22</v>
      </c>
      <c r="L15" s="29">
        <f>IF(J15&gt;38,38,J15)</f>
        <v>21.75</v>
      </c>
      <c r="M15" s="24" t="s">
        <v>534</v>
      </c>
      <c r="N15" s="31"/>
      <c r="O15" s="27"/>
    </row>
    <row r="16" spans="1:15" s="28" customFormat="1">
      <c r="A16" s="28">
        <v>14</v>
      </c>
      <c r="B16" s="28">
        <v>21087</v>
      </c>
      <c r="C16" s="28" t="s">
        <v>29</v>
      </c>
      <c r="D16" s="28" t="s">
        <v>24</v>
      </c>
      <c r="E16" s="35">
        <v>186</v>
      </c>
      <c r="F16" s="28">
        <f t="shared" si="3"/>
        <v>99</v>
      </c>
      <c r="G16" s="24"/>
      <c r="H16" s="28">
        <f t="shared" si="0"/>
        <v>99</v>
      </c>
      <c r="J16" s="29">
        <f t="shared" si="1"/>
        <v>10.5</v>
      </c>
      <c r="K16" s="35">
        <v>11</v>
      </c>
      <c r="L16" s="29">
        <f>IF(J16&lt;0,0,J16)</f>
        <v>10.5</v>
      </c>
      <c r="M16" s="24" t="s">
        <v>534</v>
      </c>
    </row>
    <row r="17" spans="1:15" s="28" customFormat="1">
      <c r="A17" s="28">
        <v>15</v>
      </c>
      <c r="B17" s="24">
        <v>24166</v>
      </c>
      <c r="C17" s="24" t="s">
        <v>493</v>
      </c>
      <c r="D17" s="24" t="s">
        <v>34</v>
      </c>
      <c r="E17" s="35">
        <v>154</v>
      </c>
      <c r="F17" s="28">
        <f t="shared" si="3"/>
        <v>315</v>
      </c>
      <c r="G17" s="24"/>
      <c r="H17" s="28">
        <f t="shared" si="0"/>
        <v>315</v>
      </c>
      <c r="J17" s="29">
        <f t="shared" si="1"/>
        <v>34.5</v>
      </c>
      <c r="K17" s="35">
        <v>35</v>
      </c>
      <c r="L17" s="29">
        <f t="shared" ref="L17:L25" si="4">IF(J17&gt;38,38,J17)</f>
        <v>34.5</v>
      </c>
      <c r="M17" s="24" t="s">
        <v>534</v>
      </c>
    </row>
    <row r="18" spans="1:15" s="28" customFormat="1">
      <c r="A18" s="28">
        <v>16</v>
      </c>
      <c r="B18" s="24">
        <v>17312</v>
      </c>
      <c r="C18" s="24" t="s">
        <v>20</v>
      </c>
      <c r="D18" s="24" t="s">
        <v>17</v>
      </c>
      <c r="E18" s="35">
        <v>201</v>
      </c>
      <c r="F18" s="28">
        <f t="shared" si="3"/>
        <v>0</v>
      </c>
      <c r="G18" s="24"/>
      <c r="H18" s="28">
        <f t="shared" si="0"/>
        <v>0</v>
      </c>
      <c r="J18" s="29">
        <f t="shared" si="1"/>
        <v>-0.75</v>
      </c>
      <c r="K18" s="35">
        <v>0</v>
      </c>
      <c r="L18" s="29">
        <f t="shared" si="4"/>
        <v>-0.75</v>
      </c>
      <c r="M18" s="24" t="s">
        <v>534</v>
      </c>
      <c r="N18" s="31"/>
      <c r="O18" s="27"/>
    </row>
    <row r="19" spans="1:15" s="28" customFormat="1">
      <c r="A19" s="28">
        <v>17</v>
      </c>
      <c r="B19" s="28">
        <v>21703</v>
      </c>
      <c r="C19" s="24" t="s">
        <v>463</v>
      </c>
      <c r="D19" s="28" t="s">
        <v>19</v>
      </c>
      <c r="E19" s="28">
        <v>188</v>
      </c>
      <c r="F19" s="28">
        <f t="shared" si="3"/>
        <v>81</v>
      </c>
      <c r="G19" s="24"/>
      <c r="H19" s="28">
        <f t="shared" si="0"/>
        <v>81</v>
      </c>
      <c r="J19" s="29">
        <f t="shared" si="1"/>
        <v>9</v>
      </c>
      <c r="K19" s="35">
        <v>9</v>
      </c>
      <c r="L19" s="29">
        <f t="shared" si="4"/>
        <v>9</v>
      </c>
      <c r="M19" s="24" t="s">
        <v>534</v>
      </c>
      <c r="N19" s="31"/>
      <c r="O19" s="27"/>
    </row>
    <row r="20" spans="1:15" s="28" customFormat="1">
      <c r="A20" s="28">
        <v>18</v>
      </c>
      <c r="B20" s="24">
        <v>24152</v>
      </c>
      <c r="C20" s="24" t="s">
        <v>398</v>
      </c>
      <c r="D20" s="24" t="s">
        <v>19</v>
      </c>
      <c r="E20" s="35">
        <v>139</v>
      </c>
      <c r="F20" s="28">
        <f t="shared" si="3"/>
        <v>342</v>
      </c>
      <c r="H20" s="28">
        <f t="shared" si="0"/>
        <v>342</v>
      </c>
      <c r="J20" s="29">
        <f t="shared" si="1"/>
        <v>45.75</v>
      </c>
      <c r="K20" s="35">
        <v>38</v>
      </c>
      <c r="L20" s="29">
        <f t="shared" si="4"/>
        <v>38</v>
      </c>
      <c r="M20" s="24" t="s">
        <v>534</v>
      </c>
      <c r="N20" s="31"/>
      <c r="O20" s="27"/>
    </row>
    <row r="21" spans="1:15" s="28" customFormat="1">
      <c r="A21" s="28">
        <v>19</v>
      </c>
      <c r="B21" s="24">
        <v>24109</v>
      </c>
      <c r="C21" s="24" t="s">
        <v>417</v>
      </c>
      <c r="D21" s="24" t="s">
        <v>19</v>
      </c>
      <c r="E21" s="35">
        <v>138</v>
      </c>
      <c r="F21" s="28">
        <f t="shared" si="3"/>
        <v>342</v>
      </c>
      <c r="H21" s="28">
        <f t="shared" si="0"/>
        <v>342</v>
      </c>
      <c r="I21" s="24" t="s">
        <v>296</v>
      </c>
      <c r="J21" s="29">
        <f t="shared" si="1"/>
        <v>46.5</v>
      </c>
      <c r="K21" s="35">
        <v>38</v>
      </c>
      <c r="L21" s="29">
        <f t="shared" si="4"/>
        <v>38</v>
      </c>
      <c r="M21" s="24" t="s">
        <v>534</v>
      </c>
    </row>
    <row r="22" spans="1:15" s="28" customFormat="1">
      <c r="A22" s="28">
        <v>20</v>
      </c>
      <c r="B22" s="28">
        <v>21701</v>
      </c>
      <c r="C22" s="28" t="s">
        <v>112</v>
      </c>
      <c r="D22" s="28" t="s">
        <v>19</v>
      </c>
      <c r="E22" s="28">
        <v>156</v>
      </c>
      <c r="F22" s="28">
        <f t="shared" si="3"/>
        <v>297</v>
      </c>
      <c r="H22" s="28">
        <f t="shared" si="0"/>
        <v>297</v>
      </c>
      <c r="J22" s="29">
        <f t="shared" si="1"/>
        <v>33</v>
      </c>
      <c r="K22" s="35">
        <v>33</v>
      </c>
      <c r="L22" s="29">
        <f t="shared" si="4"/>
        <v>33</v>
      </c>
      <c r="M22" s="24" t="s">
        <v>534</v>
      </c>
    </row>
    <row r="23" spans="1:15" s="28" customFormat="1">
      <c r="A23" s="28">
        <v>21</v>
      </c>
      <c r="B23" s="24">
        <v>24779</v>
      </c>
      <c r="C23" s="24" t="s">
        <v>494</v>
      </c>
      <c r="D23" s="24" t="s">
        <v>17</v>
      </c>
      <c r="E23" s="35">
        <v>174</v>
      </c>
      <c r="F23" s="28">
        <f t="shared" si="3"/>
        <v>180</v>
      </c>
      <c r="H23" s="28">
        <f t="shared" si="0"/>
        <v>180</v>
      </c>
      <c r="J23" s="29">
        <f t="shared" si="1"/>
        <v>19.5</v>
      </c>
      <c r="K23" s="35">
        <v>20</v>
      </c>
      <c r="L23" s="29">
        <f t="shared" si="4"/>
        <v>19.5</v>
      </c>
      <c r="M23" s="24" t="s">
        <v>534</v>
      </c>
    </row>
    <row r="24" spans="1:15" s="28" customFormat="1">
      <c r="A24" s="28">
        <v>22</v>
      </c>
      <c r="B24" s="24">
        <v>24189</v>
      </c>
      <c r="C24" s="24" t="s">
        <v>421</v>
      </c>
      <c r="D24" s="24" t="s">
        <v>19</v>
      </c>
      <c r="E24" s="35">
        <v>142</v>
      </c>
      <c r="F24" s="28">
        <f t="shared" si="3"/>
        <v>342</v>
      </c>
      <c r="G24" s="24"/>
      <c r="H24" s="28">
        <f t="shared" si="0"/>
        <v>342</v>
      </c>
      <c r="J24" s="29">
        <f t="shared" si="1"/>
        <v>43.5</v>
      </c>
      <c r="K24" s="35">
        <v>38</v>
      </c>
      <c r="L24" s="29">
        <f t="shared" si="4"/>
        <v>38</v>
      </c>
      <c r="M24" s="24" t="s">
        <v>534</v>
      </c>
    </row>
    <row r="25" spans="1:15" s="28" customFormat="1">
      <c r="A25" s="28">
        <v>23</v>
      </c>
      <c r="B25" s="35">
        <v>23306</v>
      </c>
      <c r="C25" s="35" t="s">
        <v>367</v>
      </c>
      <c r="D25" s="35" t="s">
        <v>17</v>
      </c>
      <c r="E25" s="35">
        <v>184</v>
      </c>
      <c r="F25" s="28">
        <f t="shared" si="3"/>
        <v>108</v>
      </c>
      <c r="H25" s="28">
        <f t="shared" si="0"/>
        <v>108</v>
      </c>
      <c r="J25" s="29">
        <f t="shared" si="1"/>
        <v>12</v>
      </c>
      <c r="K25" s="35">
        <v>12</v>
      </c>
      <c r="L25" s="29">
        <f t="shared" si="4"/>
        <v>12</v>
      </c>
      <c r="M25" s="24" t="s">
        <v>534</v>
      </c>
    </row>
    <row r="26" spans="1:15" s="28" customFormat="1">
      <c r="A26" s="28">
        <v>24</v>
      </c>
      <c r="B26" s="28">
        <v>17116</v>
      </c>
      <c r="C26" s="28" t="s">
        <v>30</v>
      </c>
      <c r="D26" s="28" t="s">
        <v>17</v>
      </c>
      <c r="E26" s="35">
        <v>195</v>
      </c>
      <c r="F26" s="28">
        <f t="shared" si="3"/>
        <v>36</v>
      </c>
      <c r="H26" s="28">
        <f t="shared" si="0"/>
        <v>36</v>
      </c>
      <c r="J26" s="29">
        <f t="shared" si="1"/>
        <v>3.75</v>
      </c>
      <c r="K26" s="35">
        <v>4</v>
      </c>
      <c r="L26" s="29">
        <f>IF(J26&lt;0,0,J26)</f>
        <v>3.75</v>
      </c>
      <c r="M26" s="24" t="s">
        <v>534</v>
      </c>
    </row>
    <row r="27" spans="1:15" s="28" customFormat="1">
      <c r="A27" s="28">
        <v>25</v>
      </c>
      <c r="B27" s="24">
        <v>24410</v>
      </c>
      <c r="C27" s="24" t="s">
        <v>404</v>
      </c>
      <c r="D27" s="24" t="s">
        <v>17</v>
      </c>
      <c r="E27" s="35">
        <v>154</v>
      </c>
      <c r="F27" s="28">
        <f t="shared" si="3"/>
        <v>315</v>
      </c>
      <c r="H27" s="28">
        <f t="shared" si="0"/>
        <v>315</v>
      </c>
      <c r="J27" s="29">
        <f t="shared" si="1"/>
        <v>34.5</v>
      </c>
      <c r="K27" s="35">
        <v>35</v>
      </c>
      <c r="L27" s="29">
        <f t="shared" ref="L27:L35" si="5">IF(J27&gt;38,38,J27)</f>
        <v>34.5</v>
      </c>
      <c r="M27" s="24" t="s">
        <v>534</v>
      </c>
    </row>
    <row r="28" spans="1:15" s="28" customFormat="1">
      <c r="A28" s="28">
        <v>26</v>
      </c>
      <c r="B28" s="28">
        <v>22276</v>
      </c>
      <c r="C28" s="28" t="s">
        <v>67</v>
      </c>
      <c r="D28" s="28" t="s">
        <v>24</v>
      </c>
      <c r="E28" s="35">
        <v>174</v>
      </c>
      <c r="F28" s="28">
        <f t="shared" si="3"/>
        <v>180</v>
      </c>
      <c r="H28" s="28">
        <f t="shared" si="0"/>
        <v>180</v>
      </c>
      <c r="J28" s="29">
        <f t="shared" si="1"/>
        <v>19.5</v>
      </c>
      <c r="K28" s="35">
        <v>20</v>
      </c>
      <c r="L28" s="29">
        <f t="shared" si="5"/>
        <v>19.5</v>
      </c>
      <c r="M28" s="24" t="s">
        <v>534</v>
      </c>
    </row>
    <row r="29" spans="1:15" s="28" customFormat="1">
      <c r="A29" s="28">
        <v>27</v>
      </c>
      <c r="B29" s="28">
        <v>21695</v>
      </c>
      <c r="C29" s="28" t="s">
        <v>106</v>
      </c>
      <c r="D29" s="28" t="s">
        <v>19</v>
      </c>
      <c r="E29" s="35">
        <v>169</v>
      </c>
      <c r="F29" s="28">
        <f t="shared" si="3"/>
        <v>207</v>
      </c>
      <c r="H29" s="28">
        <f t="shared" si="0"/>
        <v>207</v>
      </c>
      <c r="J29" s="29">
        <f t="shared" si="1"/>
        <v>23.25</v>
      </c>
      <c r="K29" s="35">
        <v>23</v>
      </c>
      <c r="L29" s="29">
        <f t="shared" si="5"/>
        <v>23.25</v>
      </c>
      <c r="M29" s="24" t="s">
        <v>534</v>
      </c>
    </row>
    <row r="30" spans="1:15" s="28" customFormat="1">
      <c r="A30" s="28">
        <v>28</v>
      </c>
      <c r="B30" s="24">
        <v>24094</v>
      </c>
      <c r="C30" s="24" t="s">
        <v>474</v>
      </c>
      <c r="D30" s="24" t="s">
        <v>14</v>
      </c>
      <c r="E30" s="35">
        <v>172</v>
      </c>
      <c r="F30" s="28">
        <f t="shared" si="3"/>
        <v>189</v>
      </c>
      <c r="H30" s="28">
        <f t="shared" si="0"/>
        <v>189</v>
      </c>
      <c r="J30" s="29">
        <f t="shared" si="1"/>
        <v>21</v>
      </c>
      <c r="K30" s="35">
        <v>21</v>
      </c>
      <c r="L30" s="29">
        <f t="shared" si="5"/>
        <v>21</v>
      </c>
      <c r="M30" s="24" t="s">
        <v>534</v>
      </c>
      <c r="N30" s="24"/>
      <c r="O30" s="24"/>
    </row>
    <row r="31" spans="1:15" s="28" customFormat="1">
      <c r="A31" s="28">
        <v>29</v>
      </c>
      <c r="B31" s="28">
        <v>23110</v>
      </c>
      <c r="C31" s="28" t="s">
        <v>310</v>
      </c>
      <c r="D31" s="28" t="s">
        <v>19</v>
      </c>
      <c r="E31" s="35">
        <v>121</v>
      </c>
      <c r="F31" s="28">
        <f t="shared" si="3"/>
        <v>342</v>
      </c>
      <c r="H31" s="28">
        <f t="shared" si="0"/>
        <v>342</v>
      </c>
      <c r="J31" s="29">
        <f t="shared" si="1"/>
        <v>59.25</v>
      </c>
      <c r="K31" s="35">
        <v>38</v>
      </c>
      <c r="L31" s="29">
        <f t="shared" si="5"/>
        <v>38</v>
      </c>
      <c r="M31" s="24" t="s">
        <v>534</v>
      </c>
      <c r="N31" s="24"/>
      <c r="O31" s="24"/>
    </row>
    <row r="32" spans="1:15" s="28" customFormat="1">
      <c r="A32" s="28">
        <v>30</v>
      </c>
      <c r="B32" s="24">
        <v>23179</v>
      </c>
      <c r="C32" s="24" t="s">
        <v>498</v>
      </c>
      <c r="D32" s="24" t="s">
        <v>17</v>
      </c>
      <c r="E32" s="35">
        <v>122</v>
      </c>
      <c r="F32" s="28">
        <f t="shared" si="3"/>
        <v>342</v>
      </c>
      <c r="H32" s="28">
        <f t="shared" si="0"/>
        <v>342</v>
      </c>
      <c r="I32" s="24" t="s">
        <v>296</v>
      </c>
      <c r="J32" s="29">
        <f t="shared" si="1"/>
        <v>58.5</v>
      </c>
      <c r="K32" s="35">
        <v>38</v>
      </c>
      <c r="L32" s="29">
        <f t="shared" si="5"/>
        <v>38</v>
      </c>
      <c r="M32" s="24" t="s">
        <v>534</v>
      </c>
      <c r="N32" s="24"/>
      <c r="O32" s="24"/>
    </row>
    <row r="33" spans="1:15" s="28" customFormat="1">
      <c r="A33" s="28">
        <v>31</v>
      </c>
      <c r="B33" s="28">
        <v>22550</v>
      </c>
      <c r="C33" s="28" t="s">
        <v>129</v>
      </c>
      <c r="D33" s="28" t="s">
        <v>24</v>
      </c>
      <c r="E33" s="35">
        <v>173</v>
      </c>
      <c r="F33" s="28">
        <f t="shared" si="3"/>
        <v>180</v>
      </c>
      <c r="H33" s="28">
        <f t="shared" si="0"/>
        <v>180</v>
      </c>
      <c r="J33" s="29">
        <f t="shared" si="1"/>
        <v>20.25</v>
      </c>
      <c r="K33" s="35">
        <v>20</v>
      </c>
      <c r="L33" s="29">
        <f t="shared" si="5"/>
        <v>20.25</v>
      </c>
      <c r="M33" s="24" t="s">
        <v>534</v>
      </c>
      <c r="N33" s="24"/>
      <c r="O33" s="24"/>
    </row>
    <row r="34" spans="1:15" s="28" customFormat="1">
      <c r="A34" s="28">
        <v>32</v>
      </c>
      <c r="B34" s="28">
        <v>23025</v>
      </c>
      <c r="C34" s="28" t="s">
        <v>309</v>
      </c>
      <c r="D34" s="28" t="s">
        <v>17</v>
      </c>
      <c r="E34" s="35">
        <v>160</v>
      </c>
      <c r="F34" s="28">
        <f t="shared" si="3"/>
        <v>270</v>
      </c>
      <c r="H34" s="28">
        <f t="shared" si="0"/>
        <v>270</v>
      </c>
      <c r="J34" s="29">
        <f t="shared" si="1"/>
        <v>30</v>
      </c>
      <c r="K34" s="35">
        <v>30</v>
      </c>
      <c r="L34" s="29">
        <f t="shared" si="5"/>
        <v>30</v>
      </c>
      <c r="M34" s="24" t="s">
        <v>534</v>
      </c>
    </row>
    <row r="35" spans="1:15" s="28" customFormat="1">
      <c r="A35" s="28">
        <v>33</v>
      </c>
      <c r="B35" s="28">
        <v>21666</v>
      </c>
      <c r="C35" s="28" t="s">
        <v>71</v>
      </c>
      <c r="D35" s="28" t="s">
        <v>34</v>
      </c>
      <c r="E35" s="35">
        <v>160</v>
      </c>
      <c r="F35" s="28">
        <f t="shared" si="3"/>
        <v>270</v>
      </c>
      <c r="H35" s="28">
        <f t="shared" si="0"/>
        <v>270</v>
      </c>
      <c r="J35" s="29">
        <f t="shared" si="1"/>
        <v>30</v>
      </c>
      <c r="K35" s="35">
        <v>30</v>
      </c>
      <c r="L35" s="29">
        <f t="shared" si="5"/>
        <v>30</v>
      </c>
      <c r="M35" s="24" t="s">
        <v>534</v>
      </c>
    </row>
    <row r="36" spans="1:15" s="28" customFormat="1">
      <c r="A36" s="28">
        <v>34</v>
      </c>
      <c r="B36" s="28">
        <v>17226</v>
      </c>
      <c r="C36" s="28" t="s">
        <v>151</v>
      </c>
      <c r="D36" s="28" t="s">
        <v>12</v>
      </c>
      <c r="E36" s="35">
        <v>179</v>
      </c>
      <c r="F36" s="28">
        <f t="shared" si="3"/>
        <v>144</v>
      </c>
      <c r="H36" s="28">
        <f t="shared" si="0"/>
        <v>144</v>
      </c>
      <c r="J36" s="29">
        <f t="shared" si="1"/>
        <v>15.75</v>
      </c>
      <c r="K36" s="35">
        <v>16</v>
      </c>
      <c r="L36" s="29">
        <f>IF(J36&lt;0,0,J36)</f>
        <v>15.75</v>
      </c>
      <c r="M36" s="24" t="s">
        <v>534</v>
      </c>
    </row>
    <row r="37" spans="1:15" s="28" customFormat="1">
      <c r="A37" s="28">
        <v>35</v>
      </c>
      <c r="B37" s="28">
        <v>21696</v>
      </c>
      <c r="C37" s="28" t="s">
        <v>73</v>
      </c>
      <c r="D37" s="28" t="s">
        <v>19</v>
      </c>
      <c r="E37" s="35">
        <v>164</v>
      </c>
      <c r="F37" s="28">
        <f t="shared" si="3"/>
        <v>243</v>
      </c>
      <c r="H37" s="28">
        <f t="shared" si="0"/>
        <v>243</v>
      </c>
      <c r="J37" s="29">
        <f t="shared" si="1"/>
        <v>27</v>
      </c>
      <c r="K37" s="35">
        <v>27</v>
      </c>
      <c r="L37" s="29">
        <f t="shared" ref="L37:L48" si="6">IF(J37&gt;38,38,J37)</f>
        <v>27</v>
      </c>
      <c r="M37" s="24" t="s">
        <v>534</v>
      </c>
    </row>
    <row r="38" spans="1:15" s="28" customFormat="1">
      <c r="A38" s="28">
        <v>36</v>
      </c>
      <c r="B38" s="28">
        <v>20080</v>
      </c>
      <c r="C38" s="28" t="s">
        <v>99</v>
      </c>
      <c r="D38" s="28" t="s">
        <v>34</v>
      </c>
      <c r="E38" s="35">
        <v>159</v>
      </c>
      <c r="F38" s="28">
        <f t="shared" si="3"/>
        <v>279</v>
      </c>
      <c r="H38" s="28">
        <f t="shared" si="0"/>
        <v>279</v>
      </c>
      <c r="J38" s="29">
        <f t="shared" si="1"/>
        <v>30.75</v>
      </c>
      <c r="K38" s="35">
        <v>31</v>
      </c>
      <c r="L38" s="29">
        <f t="shared" si="6"/>
        <v>30.75</v>
      </c>
      <c r="M38" s="24" t="s">
        <v>534</v>
      </c>
      <c r="N38" s="24"/>
      <c r="O38" s="24"/>
    </row>
    <row r="39" spans="1:15" s="28" customFormat="1">
      <c r="A39" s="28">
        <v>37</v>
      </c>
      <c r="B39" s="28">
        <v>20934</v>
      </c>
      <c r="C39" s="28" t="s">
        <v>74</v>
      </c>
      <c r="D39" s="28" t="s">
        <v>19</v>
      </c>
      <c r="E39" s="35">
        <v>185</v>
      </c>
      <c r="F39" s="28">
        <f t="shared" si="3"/>
        <v>99</v>
      </c>
      <c r="H39" s="28">
        <f t="shared" si="0"/>
        <v>99</v>
      </c>
      <c r="J39" s="29">
        <f t="shared" si="1"/>
        <v>11.25</v>
      </c>
      <c r="K39" s="35">
        <v>11</v>
      </c>
      <c r="L39" s="29">
        <f t="shared" si="6"/>
        <v>11.25</v>
      </c>
      <c r="M39" s="24" t="s">
        <v>534</v>
      </c>
      <c r="N39" s="24"/>
      <c r="O39" s="24"/>
    </row>
    <row r="40" spans="1:15" s="28" customFormat="1">
      <c r="A40" s="28">
        <v>38</v>
      </c>
      <c r="B40" s="35">
        <v>19489</v>
      </c>
      <c r="C40" s="35" t="s">
        <v>343</v>
      </c>
      <c r="D40" s="35" t="s">
        <v>19</v>
      </c>
      <c r="E40" s="35">
        <v>168</v>
      </c>
      <c r="F40" s="28">
        <f t="shared" si="3"/>
        <v>216</v>
      </c>
      <c r="H40" s="28">
        <f t="shared" si="0"/>
        <v>216</v>
      </c>
      <c r="J40" s="29">
        <f t="shared" si="1"/>
        <v>24</v>
      </c>
      <c r="K40" s="35">
        <v>24</v>
      </c>
      <c r="L40" s="29">
        <f t="shared" si="6"/>
        <v>24</v>
      </c>
      <c r="M40" s="24" t="s">
        <v>534</v>
      </c>
      <c r="N40" s="31"/>
      <c r="O40" s="27"/>
    </row>
    <row r="41" spans="1:15" s="28" customFormat="1">
      <c r="A41" s="28">
        <v>39</v>
      </c>
      <c r="B41" s="24">
        <v>24185</v>
      </c>
      <c r="C41" s="24" t="s">
        <v>423</v>
      </c>
      <c r="D41" s="24" t="s">
        <v>36</v>
      </c>
      <c r="E41" s="35">
        <v>152</v>
      </c>
      <c r="F41" s="28">
        <f t="shared" si="3"/>
        <v>324</v>
      </c>
      <c r="H41" s="28">
        <f t="shared" si="0"/>
        <v>324</v>
      </c>
      <c r="J41" s="29">
        <f t="shared" si="1"/>
        <v>36</v>
      </c>
      <c r="K41" s="35">
        <v>36</v>
      </c>
      <c r="L41" s="29">
        <f t="shared" si="6"/>
        <v>36</v>
      </c>
      <c r="M41" s="24" t="s">
        <v>534</v>
      </c>
      <c r="N41" s="31"/>
      <c r="O41" s="27"/>
    </row>
    <row r="42" spans="1:15" s="28" customFormat="1">
      <c r="A42" s="28">
        <v>40</v>
      </c>
      <c r="B42" s="28">
        <v>17240</v>
      </c>
      <c r="C42" s="28" t="s">
        <v>117</v>
      </c>
      <c r="D42" s="28" t="s">
        <v>17</v>
      </c>
      <c r="E42" s="35">
        <v>163</v>
      </c>
      <c r="F42" s="28">
        <f t="shared" si="3"/>
        <v>252</v>
      </c>
      <c r="H42" s="28">
        <f t="shared" si="0"/>
        <v>252</v>
      </c>
      <c r="J42" s="29">
        <f t="shared" si="1"/>
        <v>27.75</v>
      </c>
      <c r="K42" s="35">
        <v>28</v>
      </c>
      <c r="L42" s="29">
        <f t="shared" si="6"/>
        <v>27.75</v>
      </c>
      <c r="M42" s="24" t="s">
        <v>534</v>
      </c>
      <c r="N42" s="31"/>
      <c r="O42" s="27"/>
    </row>
    <row r="43" spans="1:15" s="28" customFormat="1">
      <c r="A43" s="28">
        <v>41</v>
      </c>
      <c r="B43" s="24">
        <v>24788</v>
      </c>
      <c r="C43" s="24" t="s">
        <v>478</v>
      </c>
      <c r="D43" s="24" t="s">
        <v>57</v>
      </c>
      <c r="E43" s="35">
        <v>128</v>
      </c>
      <c r="F43" s="28">
        <f t="shared" si="3"/>
        <v>342</v>
      </c>
      <c r="H43" s="24">
        <f t="shared" si="0"/>
        <v>342</v>
      </c>
      <c r="J43" s="29">
        <f t="shared" si="1"/>
        <v>54</v>
      </c>
      <c r="K43" s="35">
        <v>38</v>
      </c>
      <c r="L43" s="29">
        <f t="shared" si="6"/>
        <v>38</v>
      </c>
      <c r="M43" s="24" t="s">
        <v>534</v>
      </c>
    </row>
    <row r="44" spans="1:15" s="28" customFormat="1">
      <c r="A44" s="28">
        <v>42</v>
      </c>
      <c r="B44" s="35">
        <v>23304</v>
      </c>
      <c r="C44" s="35" t="s">
        <v>346</v>
      </c>
      <c r="D44" s="35" t="s">
        <v>17</v>
      </c>
      <c r="E44" s="35">
        <v>187</v>
      </c>
      <c r="F44" s="28">
        <f t="shared" si="3"/>
        <v>90</v>
      </c>
      <c r="G44" s="24"/>
      <c r="H44" s="28">
        <f t="shared" si="0"/>
        <v>90</v>
      </c>
      <c r="I44" s="24"/>
      <c r="J44" s="29">
        <f t="shared" si="1"/>
        <v>9.75</v>
      </c>
      <c r="K44" s="35">
        <v>10</v>
      </c>
      <c r="L44" s="29">
        <f t="shared" si="6"/>
        <v>9.75</v>
      </c>
      <c r="M44" s="24" t="s">
        <v>534</v>
      </c>
    </row>
    <row r="45" spans="1:15" s="28" customFormat="1">
      <c r="A45" s="28">
        <v>43</v>
      </c>
      <c r="B45" s="24">
        <v>20117</v>
      </c>
      <c r="C45" s="24" t="s">
        <v>411</v>
      </c>
      <c r="D45" s="24" t="s">
        <v>17</v>
      </c>
      <c r="E45" s="35">
        <v>180</v>
      </c>
      <c r="F45" s="28">
        <f t="shared" si="3"/>
        <v>135</v>
      </c>
      <c r="G45" s="24"/>
      <c r="H45" s="28">
        <f t="shared" si="0"/>
        <v>135</v>
      </c>
      <c r="J45" s="29">
        <f t="shared" si="1"/>
        <v>15</v>
      </c>
      <c r="K45" s="35">
        <v>15</v>
      </c>
      <c r="L45" s="29">
        <f t="shared" si="6"/>
        <v>15</v>
      </c>
      <c r="M45" s="24" t="s">
        <v>534</v>
      </c>
    </row>
    <row r="46" spans="1:15" s="28" customFormat="1">
      <c r="A46" s="28">
        <v>44</v>
      </c>
      <c r="B46" s="28">
        <v>21552</v>
      </c>
      <c r="C46" s="28" t="s">
        <v>82</v>
      </c>
      <c r="D46" s="28" t="s">
        <v>24</v>
      </c>
      <c r="E46" s="28">
        <v>171</v>
      </c>
      <c r="F46" s="28">
        <f t="shared" si="3"/>
        <v>198</v>
      </c>
      <c r="H46" s="28">
        <f t="shared" si="0"/>
        <v>198</v>
      </c>
      <c r="J46" s="29">
        <f t="shared" si="1"/>
        <v>21.75</v>
      </c>
      <c r="K46" s="35">
        <v>22</v>
      </c>
      <c r="L46" s="29">
        <f t="shared" si="6"/>
        <v>21.75</v>
      </c>
      <c r="M46" s="24" t="s">
        <v>534</v>
      </c>
    </row>
    <row r="47" spans="1:15" s="28" customFormat="1">
      <c r="A47" s="28">
        <v>45</v>
      </c>
      <c r="B47" s="28">
        <v>20374</v>
      </c>
      <c r="C47" s="28" t="s">
        <v>141</v>
      </c>
      <c r="D47" s="24" t="s">
        <v>14</v>
      </c>
      <c r="E47" s="35">
        <v>181</v>
      </c>
      <c r="F47" s="28">
        <f t="shared" si="3"/>
        <v>126</v>
      </c>
      <c r="H47" s="28">
        <f t="shared" si="0"/>
        <v>126</v>
      </c>
      <c r="J47" s="29">
        <f t="shared" si="1"/>
        <v>14.25</v>
      </c>
      <c r="K47" s="35">
        <v>14</v>
      </c>
      <c r="L47" s="29">
        <f t="shared" si="6"/>
        <v>14.25</v>
      </c>
      <c r="M47" s="24" t="s">
        <v>534</v>
      </c>
    </row>
    <row r="48" spans="1:15" s="28" customFormat="1">
      <c r="A48" s="28">
        <v>46</v>
      </c>
      <c r="B48" s="24">
        <v>24786</v>
      </c>
      <c r="C48" s="24" t="s">
        <v>484</v>
      </c>
      <c r="D48" s="24" t="s">
        <v>34</v>
      </c>
      <c r="E48" s="35">
        <v>154</v>
      </c>
      <c r="F48" s="28">
        <f t="shared" si="3"/>
        <v>315</v>
      </c>
      <c r="H48" s="28">
        <f t="shared" si="0"/>
        <v>315</v>
      </c>
      <c r="J48" s="29">
        <f t="shared" si="1"/>
        <v>34.5</v>
      </c>
      <c r="K48" s="35">
        <v>35</v>
      </c>
      <c r="L48" s="29">
        <f t="shared" si="6"/>
        <v>34.5</v>
      </c>
      <c r="M48" s="24" t="s">
        <v>534</v>
      </c>
    </row>
    <row r="49" spans="1:15" s="28" customFormat="1">
      <c r="B49" s="24"/>
      <c r="C49" s="24"/>
      <c r="D49" s="24"/>
      <c r="E49" s="35"/>
      <c r="J49" s="29"/>
      <c r="K49" s="35"/>
      <c r="L49" s="29"/>
      <c r="M49" s="24"/>
    </row>
    <row r="50" spans="1:15" s="28" customFormat="1">
      <c r="A50" s="28">
        <v>1</v>
      </c>
      <c r="B50" s="35">
        <v>24479</v>
      </c>
      <c r="C50" t="s">
        <v>393</v>
      </c>
      <c r="D50" t="s">
        <v>17</v>
      </c>
      <c r="E50" s="35">
        <v>186</v>
      </c>
      <c r="F50" s="28">
        <f t="shared" ref="F50:F113" si="7">K50*9</f>
        <v>99</v>
      </c>
      <c r="H50" s="28">
        <f t="shared" ref="H50:H113" si="8">F50+G50</f>
        <v>99</v>
      </c>
      <c r="J50" s="29">
        <f t="shared" ref="J50:J113" si="9">(200-E50)*(75/100)</f>
        <v>10.5</v>
      </c>
      <c r="K50" s="35">
        <v>11</v>
      </c>
      <c r="L50" s="29">
        <f>IF(J50&gt;38,38,J50)</f>
        <v>10.5</v>
      </c>
      <c r="M50" s="24" t="s">
        <v>533</v>
      </c>
    </row>
    <row r="51" spans="1:15" s="28" customFormat="1">
      <c r="A51" s="28">
        <v>2</v>
      </c>
      <c r="B51" s="35">
        <v>22870</v>
      </c>
      <c r="C51" s="35" t="s">
        <v>356</v>
      </c>
      <c r="D51" s="35" t="s">
        <v>19</v>
      </c>
      <c r="E51" s="24">
        <v>194</v>
      </c>
      <c r="F51" s="28">
        <f t="shared" si="7"/>
        <v>45</v>
      </c>
      <c r="H51" s="28">
        <f t="shared" si="8"/>
        <v>45</v>
      </c>
      <c r="J51" s="29">
        <f t="shared" si="9"/>
        <v>4.5</v>
      </c>
      <c r="K51" s="35">
        <v>5</v>
      </c>
      <c r="L51" s="29">
        <f>IF(J51&gt;38,38,J51)</f>
        <v>4.5</v>
      </c>
      <c r="M51" s="24" t="s">
        <v>533</v>
      </c>
    </row>
    <row r="52" spans="1:15" s="28" customFormat="1">
      <c r="A52" s="28">
        <v>3</v>
      </c>
      <c r="B52" s="35">
        <v>24938</v>
      </c>
      <c r="C52" s="35" t="s">
        <v>522</v>
      </c>
      <c r="D52" s="35" t="s">
        <v>17</v>
      </c>
      <c r="E52" s="24">
        <v>184</v>
      </c>
      <c r="F52" s="28">
        <f t="shared" si="7"/>
        <v>108</v>
      </c>
      <c r="H52" s="28">
        <f t="shared" si="8"/>
        <v>108</v>
      </c>
      <c r="J52" s="29">
        <f t="shared" si="9"/>
        <v>12</v>
      </c>
      <c r="K52" s="35">
        <v>12</v>
      </c>
      <c r="L52" s="29">
        <f>IF(J52&gt;38,38,J52)</f>
        <v>12</v>
      </c>
      <c r="M52" s="24" t="s">
        <v>533</v>
      </c>
    </row>
    <row r="53" spans="1:15" s="28" customFormat="1">
      <c r="A53" s="28">
        <v>4</v>
      </c>
      <c r="B53" s="28">
        <v>17279</v>
      </c>
      <c r="C53" s="28" t="s">
        <v>249</v>
      </c>
      <c r="D53" s="28" t="s">
        <v>57</v>
      </c>
      <c r="E53" s="24">
        <v>196</v>
      </c>
      <c r="F53" s="28">
        <f t="shared" si="7"/>
        <v>27</v>
      </c>
      <c r="H53" s="28">
        <f t="shared" si="8"/>
        <v>27</v>
      </c>
      <c r="J53" s="29">
        <f t="shared" si="9"/>
        <v>3</v>
      </c>
      <c r="K53" s="28">
        <v>3</v>
      </c>
      <c r="L53" s="29">
        <f>IF(J53&lt;0,0,J53)</f>
        <v>3</v>
      </c>
      <c r="M53" s="24" t="s">
        <v>533</v>
      </c>
    </row>
    <row r="54" spans="1:15" s="28" customFormat="1">
      <c r="A54" s="28">
        <v>5</v>
      </c>
      <c r="B54" s="28">
        <v>22262</v>
      </c>
      <c r="C54" s="28" t="s">
        <v>46</v>
      </c>
      <c r="D54" s="28" t="s">
        <v>24</v>
      </c>
      <c r="E54" s="35">
        <v>210</v>
      </c>
      <c r="F54" s="28">
        <f t="shared" si="7"/>
        <v>0</v>
      </c>
      <c r="H54" s="28">
        <f t="shared" si="8"/>
        <v>0</v>
      </c>
      <c r="J54" s="29">
        <f t="shared" si="9"/>
        <v>-7.5</v>
      </c>
      <c r="K54" s="28">
        <v>0</v>
      </c>
      <c r="L54" s="29">
        <f>IF(J54&gt;38,38,J54)</f>
        <v>-7.5</v>
      </c>
      <c r="M54" s="24" t="s">
        <v>533</v>
      </c>
    </row>
    <row r="55" spans="1:15" s="28" customFormat="1">
      <c r="A55" s="28">
        <v>6</v>
      </c>
      <c r="B55" s="35">
        <v>10579</v>
      </c>
      <c r="C55" s="35" t="s">
        <v>466</v>
      </c>
      <c r="D55" s="35" t="s">
        <v>12</v>
      </c>
      <c r="E55" s="35">
        <v>192</v>
      </c>
      <c r="F55" s="28">
        <f t="shared" si="7"/>
        <v>54</v>
      </c>
      <c r="H55" s="24">
        <f t="shared" si="8"/>
        <v>54</v>
      </c>
      <c r="J55" s="29">
        <f t="shared" si="9"/>
        <v>6</v>
      </c>
      <c r="K55" s="35">
        <v>6</v>
      </c>
      <c r="L55" s="29">
        <f>IF(J55&gt;38,38,J55)</f>
        <v>6</v>
      </c>
      <c r="M55" s="24" t="s">
        <v>533</v>
      </c>
    </row>
    <row r="56" spans="1:15" s="28" customFormat="1">
      <c r="A56" s="28">
        <v>7</v>
      </c>
      <c r="B56" s="28">
        <v>22273</v>
      </c>
      <c r="C56" s="28" t="s">
        <v>110</v>
      </c>
      <c r="D56" s="28" t="s">
        <v>24</v>
      </c>
      <c r="E56" s="35">
        <v>186</v>
      </c>
      <c r="F56" s="28">
        <f t="shared" si="7"/>
        <v>99</v>
      </c>
      <c r="H56" s="28">
        <f t="shared" si="8"/>
        <v>99</v>
      </c>
      <c r="J56" s="29">
        <f t="shared" si="9"/>
        <v>10.5</v>
      </c>
      <c r="K56" s="35">
        <v>11</v>
      </c>
      <c r="L56" s="29">
        <f>IF(J56&gt;38,38,J56)</f>
        <v>10.5</v>
      </c>
      <c r="M56" s="24" t="s">
        <v>533</v>
      </c>
      <c r="N56" s="31"/>
      <c r="O56" s="27"/>
    </row>
    <row r="57" spans="1:15" s="28" customFormat="1">
      <c r="A57" s="28">
        <v>8</v>
      </c>
      <c r="B57" s="28">
        <v>21960</v>
      </c>
      <c r="C57" s="28" t="s">
        <v>153</v>
      </c>
      <c r="D57" s="28" t="s">
        <v>57</v>
      </c>
      <c r="E57" s="28">
        <v>180</v>
      </c>
      <c r="F57" s="28">
        <f t="shared" si="7"/>
        <v>135</v>
      </c>
      <c r="H57" s="28">
        <f t="shared" si="8"/>
        <v>135</v>
      </c>
      <c r="J57" s="29">
        <f t="shared" si="9"/>
        <v>15</v>
      </c>
      <c r="K57" s="35">
        <v>15</v>
      </c>
      <c r="L57" s="29">
        <f>IF(J57&gt;38,38,J57)</f>
        <v>15</v>
      </c>
      <c r="M57" s="24" t="s">
        <v>533</v>
      </c>
      <c r="N57" s="31"/>
      <c r="O57" s="27"/>
    </row>
    <row r="58" spans="1:15" s="28" customFormat="1">
      <c r="A58" s="28">
        <v>9</v>
      </c>
      <c r="B58" s="28">
        <v>17217</v>
      </c>
      <c r="C58" s="28" t="s">
        <v>211</v>
      </c>
      <c r="D58" s="28" t="s">
        <v>17</v>
      </c>
      <c r="E58" s="35">
        <v>191</v>
      </c>
      <c r="F58" s="28">
        <f t="shared" si="7"/>
        <v>63</v>
      </c>
      <c r="H58" s="28">
        <f t="shared" si="8"/>
        <v>63</v>
      </c>
      <c r="J58" s="29">
        <f t="shared" si="9"/>
        <v>6.75</v>
      </c>
      <c r="K58" s="35">
        <v>7</v>
      </c>
      <c r="L58" s="29">
        <f>IF(J58&lt;0,0,J58)</f>
        <v>6.75</v>
      </c>
      <c r="M58" s="24" t="s">
        <v>533</v>
      </c>
    </row>
    <row r="59" spans="1:15" s="28" customFormat="1">
      <c r="A59" s="28">
        <v>10</v>
      </c>
      <c r="B59" s="28">
        <v>21892</v>
      </c>
      <c r="C59" s="28" t="s">
        <v>154</v>
      </c>
      <c r="D59" s="28" t="s">
        <v>36</v>
      </c>
      <c r="E59" s="35">
        <v>160</v>
      </c>
      <c r="F59" s="28">
        <f t="shared" si="7"/>
        <v>270</v>
      </c>
      <c r="H59" s="28">
        <f t="shared" si="8"/>
        <v>270</v>
      </c>
      <c r="J59" s="29">
        <f t="shared" si="9"/>
        <v>30</v>
      </c>
      <c r="K59" s="35">
        <v>30</v>
      </c>
      <c r="L59" s="29">
        <f t="shared" ref="L59:L72" si="10">IF(J59&gt;38,38,J59)</f>
        <v>30</v>
      </c>
      <c r="M59" s="24" t="s">
        <v>533</v>
      </c>
    </row>
    <row r="60" spans="1:15" s="28" customFormat="1">
      <c r="A60" s="28">
        <v>11</v>
      </c>
      <c r="B60" s="24">
        <v>24759</v>
      </c>
      <c r="C60" s="24" t="s">
        <v>467</v>
      </c>
      <c r="D60" s="24" t="s">
        <v>34</v>
      </c>
      <c r="E60" s="35">
        <v>170</v>
      </c>
      <c r="F60" s="28">
        <f t="shared" si="7"/>
        <v>207</v>
      </c>
      <c r="H60" s="24">
        <f t="shared" si="8"/>
        <v>207</v>
      </c>
      <c r="J60" s="29">
        <f t="shared" si="9"/>
        <v>22.5</v>
      </c>
      <c r="K60" s="35">
        <v>23</v>
      </c>
      <c r="L60" s="29">
        <f t="shared" si="10"/>
        <v>22.5</v>
      </c>
      <c r="M60" s="24" t="s">
        <v>533</v>
      </c>
    </row>
    <row r="61" spans="1:15" s="28" customFormat="1">
      <c r="A61" s="28">
        <v>12</v>
      </c>
      <c r="B61" s="24">
        <v>24504</v>
      </c>
      <c r="C61" s="24" t="s">
        <v>468</v>
      </c>
      <c r="D61" s="24" t="s">
        <v>14</v>
      </c>
      <c r="E61" s="35">
        <v>167</v>
      </c>
      <c r="F61" s="28">
        <f t="shared" si="7"/>
        <v>225</v>
      </c>
      <c r="H61" s="24">
        <f t="shared" si="8"/>
        <v>225</v>
      </c>
      <c r="J61" s="29">
        <f t="shared" si="9"/>
        <v>24.75</v>
      </c>
      <c r="K61" s="35">
        <v>25</v>
      </c>
      <c r="L61" s="29">
        <f t="shared" si="10"/>
        <v>24.75</v>
      </c>
      <c r="M61" s="24" t="s">
        <v>533</v>
      </c>
    </row>
    <row r="62" spans="1:15" s="28" customFormat="1">
      <c r="A62" s="28">
        <v>13</v>
      </c>
      <c r="B62" s="28">
        <v>20239</v>
      </c>
      <c r="C62" s="28" t="s">
        <v>162</v>
      </c>
      <c r="D62" s="28" t="s">
        <v>36</v>
      </c>
      <c r="E62" s="35">
        <v>173</v>
      </c>
      <c r="F62" s="28">
        <f t="shared" si="7"/>
        <v>180</v>
      </c>
      <c r="H62" s="28">
        <f t="shared" si="8"/>
        <v>180</v>
      </c>
      <c r="J62" s="29">
        <f t="shared" si="9"/>
        <v>20.25</v>
      </c>
      <c r="K62" s="35">
        <v>20</v>
      </c>
      <c r="L62" s="29">
        <f t="shared" si="10"/>
        <v>20.25</v>
      </c>
      <c r="M62" s="24" t="s">
        <v>533</v>
      </c>
    </row>
    <row r="63" spans="1:15" s="28" customFormat="1">
      <c r="A63" s="28">
        <v>14</v>
      </c>
      <c r="B63" s="28">
        <v>17270</v>
      </c>
      <c r="C63" s="28" t="s">
        <v>255</v>
      </c>
      <c r="D63" s="28" t="s">
        <v>17</v>
      </c>
      <c r="E63" s="35">
        <v>194</v>
      </c>
      <c r="F63" s="28">
        <f t="shared" si="7"/>
        <v>45</v>
      </c>
      <c r="H63" s="28">
        <f t="shared" si="8"/>
        <v>45</v>
      </c>
      <c r="J63" s="29">
        <f t="shared" si="9"/>
        <v>4.5</v>
      </c>
      <c r="K63" s="35">
        <v>5</v>
      </c>
      <c r="L63" s="29">
        <f t="shared" si="10"/>
        <v>4.5</v>
      </c>
      <c r="M63" s="24" t="s">
        <v>533</v>
      </c>
    </row>
    <row r="64" spans="1:15" s="28" customFormat="1">
      <c r="A64" s="28">
        <v>15</v>
      </c>
      <c r="B64" s="24">
        <v>1169</v>
      </c>
      <c r="C64" s="24" t="s">
        <v>22</v>
      </c>
      <c r="D64" t="s">
        <v>12</v>
      </c>
      <c r="E64" s="24">
        <v>212</v>
      </c>
      <c r="F64" s="28">
        <f t="shared" si="7"/>
        <v>0</v>
      </c>
      <c r="G64" s="24"/>
      <c r="H64" s="24">
        <f t="shared" si="8"/>
        <v>0</v>
      </c>
      <c r="I64" s="24"/>
      <c r="J64" s="25">
        <f t="shared" si="9"/>
        <v>-9</v>
      </c>
      <c r="K64" s="35">
        <v>0</v>
      </c>
      <c r="L64" s="25">
        <f t="shared" si="10"/>
        <v>-9</v>
      </c>
      <c r="M64" s="24" t="s">
        <v>533</v>
      </c>
    </row>
    <row r="65" spans="1:15" s="28" customFormat="1">
      <c r="A65" s="28">
        <v>16</v>
      </c>
      <c r="B65" s="35">
        <v>23470</v>
      </c>
      <c r="C65" s="35" t="s">
        <v>359</v>
      </c>
      <c r="D65" s="35" t="s">
        <v>36</v>
      </c>
      <c r="E65" s="35">
        <v>161</v>
      </c>
      <c r="F65" s="28">
        <f t="shared" si="7"/>
        <v>261</v>
      </c>
      <c r="G65" s="35"/>
      <c r="H65" s="28">
        <f t="shared" si="8"/>
        <v>261</v>
      </c>
      <c r="J65" s="29">
        <f t="shared" si="9"/>
        <v>29.25</v>
      </c>
      <c r="K65" s="35">
        <v>29</v>
      </c>
      <c r="L65" s="29">
        <f t="shared" si="10"/>
        <v>29.25</v>
      </c>
      <c r="M65" s="24" t="s">
        <v>533</v>
      </c>
    </row>
    <row r="66" spans="1:15" s="28" customFormat="1">
      <c r="A66" s="28">
        <v>17</v>
      </c>
      <c r="B66" s="28">
        <v>21893</v>
      </c>
      <c r="C66" s="28" t="s">
        <v>88</v>
      </c>
      <c r="D66" s="28" t="s">
        <v>36</v>
      </c>
      <c r="E66" s="35">
        <v>168</v>
      </c>
      <c r="F66" s="28">
        <f t="shared" si="7"/>
        <v>216</v>
      </c>
      <c r="H66" s="28">
        <f t="shared" si="8"/>
        <v>216</v>
      </c>
      <c r="J66" s="29">
        <f t="shared" si="9"/>
        <v>24</v>
      </c>
      <c r="K66" s="35">
        <v>24</v>
      </c>
      <c r="L66" s="29">
        <f t="shared" si="10"/>
        <v>24</v>
      </c>
      <c r="M66" s="24" t="s">
        <v>533</v>
      </c>
    </row>
    <row r="67" spans="1:15" s="28" customFormat="1">
      <c r="A67" s="28">
        <v>18</v>
      </c>
      <c r="B67" s="28">
        <v>17120</v>
      </c>
      <c r="C67" s="28" t="s">
        <v>200</v>
      </c>
      <c r="D67" s="28" t="s">
        <v>14</v>
      </c>
      <c r="E67" s="35">
        <v>181</v>
      </c>
      <c r="F67" s="28">
        <f t="shared" si="7"/>
        <v>126</v>
      </c>
      <c r="H67" s="28">
        <f t="shared" si="8"/>
        <v>126</v>
      </c>
      <c r="J67" s="29">
        <f t="shared" si="9"/>
        <v>14.25</v>
      </c>
      <c r="K67" s="35">
        <v>14</v>
      </c>
      <c r="L67" s="29">
        <f t="shared" si="10"/>
        <v>14.25</v>
      </c>
      <c r="M67" s="24" t="s">
        <v>533</v>
      </c>
    </row>
    <row r="68" spans="1:15" s="28" customFormat="1">
      <c r="A68" s="28">
        <v>19</v>
      </c>
      <c r="B68" s="24">
        <v>24194</v>
      </c>
      <c r="C68" s="24" t="s">
        <v>488</v>
      </c>
      <c r="D68" s="24" t="s">
        <v>36</v>
      </c>
      <c r="E68" s="35">
        <v>160</v>
      </c>
      <c r="F68" s="28">
        <f t="shared" si="7"/>
        <v>270</v>
      </c>
      <c r="G68" s="24"/>
      <c r="H68" s="28">
        <f t="shared" si="8"/>
        <v>270</v>
      </c>
      <c r="J68" s="29">
        <f t="shared" si="9"/>
        <v>30</v>
      </c>
      <c r="K68" s="35">
        <v>30</v>
      </c>
      <c r="L68" s="29">
        <f t="shared" si="10"/>
        <v>30</v>
      </c>
      <c r="M68" s="24" t="s">
        <v>533</v>
      </c>
    </row>
    <row r="69" spans="1:15" s="28" customFormat="1">
      <c r="A69" s="28">
        <v>20</v>
      </c>
      <c r="B69" s="28">
        <v>21349</v>
      </c>
      <c r="C69" s="28" t="s">
        <v>201</v>
      </c>
      <c r="D69" s="28" t="s">
        <v>17</v>
      </c>
      <c r="E69" s="35">
        <v>191</v>
      </c>
      <c r="F69" s="28">
        <f t="shared" si="7"/>
        <v>63</v>
      </c>
      <c r="H69" s="28">
        <f t="shared" si="8"/>
        <v>63</v>
      </c>
      <c r="J69" s="29">
        <f t="shared" si="9"/>
        <v>6.75</v>
      </c>
      <c r="K69" s="35">
        <v>7</v>
      </c>
      <c r="L69" s="29">
        <f t="shared" si="10"/>
        <v>6.75</v>
      </c>
      <c r="M69" s="24" t="s">
        <v>533</v>
      </c>
    </row>
    <row r="70" spans="1:15" s="28" customFormat="1">
      <c r="A70" s="28">
        <v>21</v>
      </c>
      <c r="B70" s="24">
        <v>24536</v>
      </c>
      <c r="C70" s="24" t="s">
        <v>394</v>
      </c>
      <c r="D70" s="24" t="s">
        <v>19</v>
      </c>
      <c r="E70" s="24">
        <v>170</v>
      </c>
      <c r="F70" s="28">
        <f t="shared" si="7"/>
        <v>207</v>
      </c>
      <c r="G70" s="24"/>
      <c r="H70" s="24">
        <f t="shared" si="8"/>
        <v>207</v>
      </c>
      <c r="I70" s="24"/>
      <c r="J70" s="25">
        <f t="shared" si="9"/>
        <v>22.5</v>
      </c>
      <c r="K70" s="35">
        <v>23</v>
      </c>
      <c r="L70" s="25">
        <f t="shared" si="10"/>
        <v>22.5</v>
      </c>
      <c r="M70" s="24" t="s">
        <v>533</v>
      </c>
    </row>
    <row r="71" spans="1:15" s="28" customFormat="1">
      <c r="A71" s="28">
        <v>22</v>
      </c>
      <c r="B71" s="35">
        <v>23274</v>
      </c>
      <c r="C71" s="35" t="s">
        <v>340</v>
      </c>
      <c r="D71" s="35" t="s">
        <v>19</v>
      </c>
      <c r="E71" s="35">
        <v>186</v>
      </c>
      <c r="F71" s="28">
        <f t="shared" si="7"/>
        <v>99</v>
      </c>
      <c r="H71" s="28">
        <f t="shared" si="8"/>
        <v>99</v>
      </c>
      <c r="J71" s="29">
        <f t="shared" si="9"/>
        <v>10.5</v>
      </c>
      <c r="K71" s="35">
        <v>11</v>
      </c>
      <c r="L71" s="29">
        <f t="shared" si="10"/>
        <v>10.5</v>
      </c>
      <c r="M71" s="24" t="s">
        <v>533</v>
      </c>
    </row>
    <row r="72" spans="1:15" s="28" customFormat="1">
      <c r="A72" s="28">
        <v>23</v>
      </c>
      <c r="B72" s="35">
        <v>24503</v>
      </c>
      <c r="C72" s="35" t="s">
        <v>396</v>
      </c>
      <c r="D72" s="35" t="s">
        <v>14</v>
      </c>
      <c r="E72" s="35">
        <v>161</v>
      </c>
      <c r="F72" s="28">
        <f t="shared" si="7"/>
        <v>261</v>
      </c>
      <c r="H72" s="28">
        <f t="shared" si="8"/>
        <v>261</v>
      </c>
      <c r="J72" s="29">
        <f t="shared" si="9"/>
        <v>29.25</v>
      </c>
      <c r="K72" s="35">
        <v>29</v>
      </c>
      <c r="L72" s="29">
        <f t="shared" si="10"/>
        <v>29.25</v>
      </c>
      <c r="M72" s="24" t="s">
        <v>533</v>
      </c>
    </row>
    <row r="73" spans="1:15" s="28" customFormat="1">
      <c r="A73" s="28">
        <v>24</v>
      </c>
      <c r="B73" s="28">
        <v>22292</v>
      </c>
      <c r="C73" s="28" t="s">
        <v>23</v>
      </c>
      <c r="D73" s="28" t="s">
        <v>24</v>
      </c>
      <c r="E73" s="35">
        <v>223</v>
      </c>
      <c r="F73" s="28">
        <f t="shared" si="7"/>
        <v>0</v>
      </c>
      <c r="H73" s="28">
        <f t="shared" si="8"/>
        <v>0</v>
      </c>
      <c r="J73" s="29">
        <f t="shared" si="9"/>
        <v>-17.25</v>
      </c>
      <c r="K73" s="35">
        <v>0</v>
      </c>
      <c r="L73" s="29">
        <f>IF(J73&lt;0,0,J73)</f>
        <v>0</v>
      </c>
      <c r="M73" s="24" t="s">
        <v>533</v>
      </c>
    </row>
    <row r="74" spans="1:15" s="28" customFormat="1">
      <c r="A74" s="28">
        <v>25</v>
      </c>
      <c r="B74" s="24">
        <v>24120</v>
      </c>
      <c r="C74" s="24" t="s">
        <v>397</v>
      </c>
      <c r="D74" s="24" t="s">
        <v>17</v>
      </c>
      <c r="E74" s="35">
        <v>209</v>
      </c>
      <c r="F74" s="28">
        <f t="shared" si="7"/>
        <v>0</v>
      </c>
      <c r="H74" s="28">
        <f t="shared" si="8"/>
        <v>0</v>
      </c>
      <c r="J74" s="29">
        <f t="shared" si="9"/>
        <v>-6.75</v>
      </c>
      <c r="K74" s="35">
        <v>0</v>
      </c>
      <c r="L74" s="29">
        <f>IF(J74&lt;0,0,J74)</f>
        <v>0</v>
      </c>
      <c r="M74" s="24" t="s">
        <v>533</v>
      </c>
    </row>
    <row r="75" spans="1:15" s="28" customFormat="1">
      <c r="A75" s="28">
        <v>26</v>
      </c>
      <c r="B75" s="24">
        <v>24191</v>
      </c>
      <c r="C75" s="24" t="s">
        <v>470</v>
      </c>
      <c r="D75" s="24" t="s">
        <v>34</v>
      </c>
      <c r="E75" s="35">
        <v>152</v>
      </c>
      <c r="F75" s="28">
        <f t="shared" si="7"/>
        <v>324</v>
      </c>
      <c r="H75" s="28">
        <f t="shared" si="8"/>
        <v>324</v>
      </c>
      <c r="J75" s="29">
        <f t="shared" si="9"/>
        <v>36</v>
      </c>
      <c r="K75" s="35">
        <v>36</v>
      </c>
      <c r="L75" s="29">
        <f>IF(J75&lt;0,0,J75)</f>
        <v>36</v>
      </c>
      <c r="M75" s="24" t="s">
        <v>533</v>
      </c>
    </row>
    <row r="76" spans="1:15" s="28" customFormat="1">
      <c r="A76" s="28">
        <v>27</v>
      </c>
      <c r="B76" s="24">
        <v>24134</v>
      </c>
      <c r="C76" s="24" t="s">
        <v>415</v>
      </c>
      <c r="D76" s="24" t="s">
        <v>24</v>
      </c>
      <c r="E76" s="35">
        <v>187</v>
      </c>
      <c r="F76" s="28">
        <f t="shared" si="7"/>
        <v>90</v>
      </c>
      <c r="G76" s="24"/>
      <c r="H76" s="28">
        <f t="shared" si="8"/>
        <v>90</v>
      </c>
      <c r="J76" s="29">
        <f t="shared" si="9"/>
        <v>9.75</v>
      </c>
      <c r="K76" s="35">
        <v>10</v>
      </c>
      <c r="L76" s="29">
        <f>IF(J76&lt;0,0,J76)</f>
        <v>9.75</v>
      </c>
      <c r="M76" s="24" t="s">
        <v>533</v>
      </c>
      <c r="N76" s="31"/>
      <c r="O76" s="27"/>
    </row>
    <row r="77" spans="1:15" s="28" customFormat="1">
      <c r="A77" s="28">
        <v>28</v>
      </c>
      <c r="B77" s="28">
        <v>21645</v>
      </c>
      <c r="C77" s="28" t="s">
        <v>231</v>
      </c>
      <c r="D77" s="28" t="s">
        <v>24</v>
      </c>
      <c r="E77" s="28">
        <v>196</v>
      </c>
      <c r="F77" s="28">
        <f t="shared" si="7"/>
        <v>27</v>
      </c>
      <c r="H77" s="28">
        <f t="shared" si="8"/>
        <v>27</v>
      </c>
      <c r="J77" s="29">
        <f t="shared" si="9"/>
        <v>3</v>
      </c>
      <c r="K77" s="35">
        <v>3</v>
      </c>
      <c r="L77" s="29">
        <f>IF(J77&gt;38,38,J77)</f>
        <v>3</v>
      </c>
      <c r="M77" s="24" t="s">
        <v>533</v>
      </c>
    </row>
    <row r="78" spans="1:15" s="28" customFormat="1">
      <c r="A78" s="28">
        <v>29</v>
      </c>
      <c r="B78" s="28">
        <v>22030</v>
      </c>
      <c r="C78" s="28" t="s">
        <v>127</v>
      </c>
      <c r="D78" s="28" t="s">
        <v>24</v>
      </c>
      <c r="E78" s="35">
        <v>182</v>
      </c>
      <c r="F78" s="28">
        <f t="shared" si="7"/>
        <v>126</v>
      </c>
      <c r="H78" s="28">
        <f t="shared" si="8"/>
        <v>126</v>
      </c>
      <c r="J78" s="29">
        <f t="shared" si="9"/>
        <v>13.5</v>
      </c>
      <c r="K78" s="35">
        <v>14</v>
      </c>
      <c r="L78" s="29">
        <f>IF(J78&gt;38,38,J78)</f>
        <v>13.5</v>
      </c>
      <c r="M78" s="24" t="s">
        <v>533</v>
      </c>
    </row>
    <row r="79" spans="1:15" s="28" customFormat="1">
      <c r="A79" s="28">
        <v>30</v>
      </c>
      <c r="B79" s="28">
        <v>22517</v>
      </c>
      <c r="C79" s="28" t="s">
        <v>212</v>
      </c>
      <c r="D79" s="28" t="s">
        <v>17</v>
      </c>
      <c r="E79" s="35">
        <v>201</v>
      </c>
      <c r="F79" s="28">
        <f t="shared" si="7"/>
        <v>0</v>
      </c>
      <c r="H79" s="28">
        <f t="shared" si="8"/>
        <v>0</v>
      </c>
      <c r="J79" s="29">
        <f t="shared" si="9"/>
        <v>-0.75</v>
      </c>
      <c r="K79" s="35">
        <v>0</v>
      </c>
      <c r="L79" s="29">
        <f>IF(J79&gt;38,38,J79)</f>
        <v>-0.75</v>
      </c>
      <c r="M79" s="24" t="s">
        <v>533</v>
      </c>
    </row>
    <row r="80" spans="1:15" s="28" customFormat="1">
      <c r="A80" s="28">
        <v>31</v>
      </c>
      <c r="B80" s="28">
        <v>22944</v>
      </c>
      <c r="C80" s="28" t="s">
        <v>300</v>
      </c>
      <c r="D80" s="28" t="s">
        <v>14</v>
      </c>
      <c r="E80" s="35">
        <v>182</v>
      </c>
      <c r="F80" s="28">
        <f t="shared" si="7"/>
        <v>126</v>
      </c>
      <c r="H80" s="28">
        <f t="shared" si="8"/>
        <v>126</v>
      </c>
      <c r="J80" s="29">
        <f t="shared" si="9"/>
        <v>13.5</v>
      </c>
      <c r="K80" s="35">
        <v>14</v>
      </c>
      <c r="L80" s="29">
        <f>IF(J80&lt;0,0,J80)</f>
        <v>13.5</v>
      </c>
      <c r="M80" s="24" t="s">
        <v>533</v>
      </c>
    </row>
    <row r="81" spans="1:13" s="28" customFormat="1">
      <c r="A81" s="28">
        <v>32</v>
      </c>
      <c r="B81" s="24">
        <v>24304</v>
      </c>
      <c r="C81" s="24" t="s">
        <v>471</v>
      </c>
      <c r="D81" s="24" t="s">
        <v>24</v>
      </c>
      <c r="E81" s="35">
        <v>177</v>
      </c>
      <c r="F81" s="28">
        <f t="shared" si="7"/>
        <v>153</v>
      </c>
      <c r="H81" s="24">
        <f t="shared" si="8"/>
        <v>153</v>
      </c>
      <c r="J81" s="29">
        <f t="shared" si="9"/>
        <v>17.25</v>
      </c>
      <c r="K81" s="35">
        <v>17</v>
      </c>
      <c r="L81" s="29">
        <f>IF(J81&lt;0,0,J81)</f>
        <v>17.25</v>
      </c>
      <c r="M81" s="24" t="s">
        <v>533</v>
      </c>
    </row>
    <row r="82" spans="1:13" s="28" customFormat="1">
      <c r="A82" s="28">
        <v>33</v>
      </c>
      <c r="B82" s="28">
        <v>22087</v>
      </c>
      <c r="C82" s="28" t="s">
        <v>202</v>
      </c>
      <c r="D82" s="28" t="s">
        <v>12</v>
      </c>
      <c r="E82" s="35">
        <v>178</v>
      </c>
      <c r="F82" s="28">
        <f t="shared" si="7"/>
        <v>153</v>
      </c>
      <c r="H82" s="28">
        <f t="shared" si="8"/>
        <v>153</v>
      </c>
      <c r="J82" s="29">
        <f t="shared" si="9"/>
        <v>16.5</v>
      </c>
      <c r="K82" s="35">
        <v>17</v>
      </c>
      <c r="L82" s="29">
        <f>IF(J82&gt;38,38,J82)</f>
        <v>16.5</v>
      </c>
      <c r="M82" s="24" t="s">
        <v>533</v>
      </c>
    </row>
    <row r="83" spans="1:13" s="28" customFormat="1">
      <c r="A83" s="28">
        <v>34</v>
      </c>
      <c r="B83" s="28">
        <v>21665</v>
      </c>
      <c r="C83" s="28" t="s">
        <v>33</v>
      </c>
      <c r="D83" t="s">
        <v>12</v>
      </c>
      <c r="E83" s="35">
        <v>214</v>
      </c>
      <c r="F83" s="28">
        <f t="shared" si="7"/>
        <v>0</v>
      </c>
      <c r="G83" s="24"/>
      <c r="H83" s="28">
        <f t="shared" si="8"/>
        <v>0</v>
      </c>
      <c r="J83" s="29">
        <f t="shared" si="9"/>
        <v>-10.5</v>
      </c>
      <c r="K83" s="35">
        <v>0</v>
      </c>
      <c r="L83" s="29">
        <f t="shared" ref="L83:L89" si="11">IF(J83&lt;0,0,J83)</f>
        <v>0</v>
      </c>
      <c r="M83" s="24" t="s">
        <v>533</v>
      </c>
    </row>
    <row r="84" spans="1:13" s="28" customFormat="1">
      <c r="A84" s="28">
        <v>35</v>
      </c>
      <c r="B84" s="24">
        <v>24702</v>
      </c>
      <c r="C84" s="24" t="s">
        <v>429</v>
      </c>
      <c r="D84" s="24" t="s">
        <v>24</v>
      </c>
      <c r="E84" s="35">
        <v>165</v>
      </c>
      <c r="F84" s="28">
        <f t="shared" si="7"/>
        <v>234</v>
      </c>
      <c r="H84" s="24">
        <f t="shared" si="8"/>
        <v>234</v>
      </c>
      <c r="J84" s="29">
        <f t="shared" si="9"/>
        <v>26.25</v>
      </c>
      <c r="K84" s="35">
        <v>26</v>
      </c>
      <c r="L84" s="29">
        <f t="shared" si="11"/>
        <v>26.25</v>
      </c>
      <c r="M84" s="24" t="s">
        <v>533</v>
      </c>
    </row>
    <row r="85" spans="1:13" s="28" customFormat="1">
      <c r="A85" s="28">
        <v>36</v>
      </c>
      <c r="B85" s="24">
        <v>24376</v>
      </c>
      <c r="C85" s="24" t="s">
        <v>490</v>
      </c>
      <c r="D85" s="24" t="s">
        <v>34</v>
      </c>
      <c r="E85" s="35">
        <v>178</v>
      </c>
      <c r="F85" s="28">
        <f t="shared" si="7"/>
        <v>153</v>
      </c>
      <c r="H85" s="24">
        <f t="shared" si="8"/>
        <v>153</v>
      </c>
      <c r="J85" s="29">
        <f t="shared" si="9"/>
        <v>16.5</v>
      </c>
      <c r="K85" s="35">
        <v>17</v>
      </c>
      <c r="L85" s="29">
        <f t="shared" si="11"/>
        <v>16.5</v>
      </c>
      <c r="M85" s="24" t="s">
        <v>533</v>
      </c>
    </row>
    <row r="86" spans="1:13" s="28" customFormat="1">
      <c r="A86" s="28">
        <v>37</v>
      </c>
      <c r="B86" s="28">
        <v>17214</v>
      </c>
      <c r="C86" s="28" t="s">
        <v>237</v>
      </c>
      <c r="D86" s="28" t="s">
        <v>12</v>
      </c>
      <c r="E86" s="35">
        <v>218</v>
      </c>
      <c r="F86" s="28">
        <f t="shared" si="7"/>
        <v>0</v>
      </c>
      <c r="H86" s="24">
        <f t="shared" si="8"/>
        <v>0</v>
      </c>
      <c r="J86" s="29">
        <f t="shared" si="9"/>
        <v>-13.5</v>
      </c>
      <c r="K86" s="35">
        <v>0</v>
      </c>
      <c r="L86" s="29">
        <f t="shared" si="11"/>
        <v>0</v>
      </c>
      <c r="M86" s="24" t="s">
        <v>533</v>
      </c>
    </row>
    <row r="87" spans="1:13" s="28" customFormat="1">
      <c r="A87" s="28">
        <v>38</v>
      </c>
      <c r="B87" s="24">
        <v>21189</v>
      </c>
      <c r="C87" s="24" t="s">
        <v>487</v>
      </c>
      <c r="D87" s="24" t="s">
        <v>17</v>
      </c>
      <c r="E87" s="35">
        <v>205</v>
      </c>
      <c r="F87" s="28">
        <f t="shared" si="7"/>
        <v>0</v>
      </c>
      <c r="H87" s="24">
        <f t="shared" si="8"/>
        <v>0</v>
      </c>
      <c r="J87" s="29">
        <f t="shared" si="9"/>
        <v>-3.75</v>
      </c>
      <c r="K87" s="35">
        <v>0</v>
      </c>
      <c r="L87" s="29">
        <f t="shared" si="11"/>
        <v>0</v>
      </c>
      <c r="M87" s="24" t="s">
        <v>533</v>
      </c>
    </row>
    <row r="88" spans="1:13" s="28" customFormat="1">
      <c r="A88" s="28">
        <v>39</v>
      </c>
      <c r="B88" s="24">
        <v>24717</v>
      </c>
      <c r="C88" s="24" t="s">
        <v>491</v>
      </c>
      <c r="D88" s="24" t="s">
        <v>34</v>
      </c>
      <c r="E88" s="35">
        <v>133</v>
      </c>
      <c r="F88" s="28">
        <f t="shared" si="7"/>
        <v>342</v>
      </c>
      <c r="H88" s="24">
        <f t="shared" si="8"/>
        <v>342</v>
      </c>
      <c r="J88" s="29">
        <f t="shared" si="9"/>
        <v>50.25</v>
      </c>
      <c r="K88" s="35">
        <v>38</v>
      </c>
      <c r="L88" s="29">
        <f t="shared" si="11"/>
        <v>50.25</v>
      </c>
      <c r="M88" s="24" t="s">
        <v>533</v>
      </c>
    </row>
    <row r="89" spans="1:13" s="28" customFormat="1">
      <c r="A89" s="28">
        <v>40</v>
      </c>
      <c r="B89" s="24">
        <v>23512</v>
      </c>
      <c r="C89" s="24" t="s">
        <v>492</v>
      </c>
      <c r="D89" s="24" t="s">
        <v>34</v>
      </c>
      <c r="E89" s="35">
        <v>153</v>
      </c>
      <c r="F89" s="28">
        <f t="shared" si="7"/>
        <v>315</v>
      </c>
      <c r="H89" s="24">
        <f t="shared" si="8"/>
        <v>315</v>
      </c>
      <c r="J89" s="29">
        <f t="shared" si="9"/>
        <v>35.25</v>
      </c>
      <c r="K89" s="35">
        <v>35</v>
      </c>
      <c r="L89" s="29">
        <f t="shared" si="11"/>
        <v>35.25</v>
      </c>
      <c r="M89" s="24" t="s">
        <v>533</v>
      </c>
    </row>
    <row r="90" spans="1:13" s="28" customFormat="1">
      <c r="A90" s="28">
        <v>41</v>
      </c>
      <c r="B90" s="28">
        <v>20936</v>
      </c>
      <c r="C90" s="28" t="s">
        <v>122</v>
      </c>
      <c r="D90" s="28" t="s">
        <v>19</v>
      </c>
      <c r="E90" s="35">
        <v>171</v>
      </c>
      <c r="F90" s="28">
        <f t="shared" si="7"/>
        <v>198</v>
      </c>
      <c r="G90" s="24"/>
      <c r="H90" s="28">
        <f t="shared" si="8"/>
        <v>198</v>
      </c>
      <c r="J90" s="29">
        <f t="shared" si="9"/>
        <v>21.75</v>
      </c>
      <c r="K90" s="35">
        <v>22</v>
      </c>
      <c r="L90" s="29">
        <f t="shared" ref="L90:L104" si="12">IF(J90&gt;38,38,J90)</f>
        <v>21.75</v>
      </c>
      <c r="M90" s="24" t="s">
        <v>533</v>
      </c>
    </row>
    <row r="91" spans="1:13" s="28" customFormat="1">
      <c r="A91" s="28">
        <v>42</v>
      </c>
      <c r="B91" s="24">
        <v>24903</v>
      </c>
      <c r="C91" s="24" t="s">
        <v>524</v>
      </c>
      <c r="D91" s="24" t="s">
        <v>34</v>
      </c>
      <c r="E91" s="35">
        <v>169</v>
      </c>
      <c r="F91" s="28">
        <f t="shared" si="7"/>
        <v>207</v>
      </c>
      <c r="G91" s="24"/>
      <c r="H91" s="28">
        <f t="shared" si="8"/>
        <v>207</v>
      </c>
      <c r="J91" s="29">
        <f t="shared" si="9"/>
        <v>23.25</v>
      </c>
      <c r="K91" s="35">
        <v>23</v>
      </c>
      <c r="L91" s="29">
        <f t="shared" si="12"/>
        <v>23.25</v>
      </c>
      <c r="M91" s="24" t="s">
        <v>533</v>
      </c>
    </row>
    <row r="92" spans="1:13" s="28" customFormat="1">
      <c r="A92" s="28">
        <v>43</v>
      </c>
      <c r="B92" s="24">
        <v>24823</v>
      </c>
      <c r="C92" s="24" t="s">
        <v>485</v>
      </c>
      <c r="D92" s="24" t="s">
        <v>34</v>
      </c>
      <c r="E92" s="35">
        <v>175</v>
      </c>
      <c r="F92" s="28">
        <f t="shared" si="7"/>
        <v>171</v>
      </c>
      <c r="H92" s="28">
        <f t="shared" si="8"/>
        <v>171</v>
      </c>
      <c r="J92" s="29">
        <f t="shared" si="9"/>
        <v>18.75</v>
      </c>
      <c r="K92" s="35">
        <v>19</v>
      </c>
      <c r="L92" s="29">
        <f t="shared" si="12"/>
        <v>18.75</v>
      </c>
      <c r="M92" s="24" t="s">
        <v>533</v>
      </c>
    </row>
    <row r="93" spans="1:13" s="28" customFormat="1">
      <c r="A93" s="28">
        <v>44</v>
      </c>
      <c r="B93" s="24">
        <v>24990</v>
      </c>
      <c r="C93" s="24" t="s">
        <v>536</v>
      </c>
      <c r="D93" s="24" t="s">
        <v>19</v>
      </c>
      <c r="E93" s="35">
        <v>0</v>
      </c>
      <c r="F93" s="28">
        <f t="shared" si="7"/>
        <v>216</v>
      </c>
      <c r="G93" s="24"/>
      <c r="H93" s="28">
        <f t="shared" si="8"/>
        <v>216</v>
      </c>
      <c r="J93" s="29">
        <f t="shared" si="9"/>
        <v>150</v>
      </c>
      <c r="K93" s="35">
        <v>24</v>
      </c>
      <c r="L93" s="29">
        <f t="shared" si="12"/>
        <v>38</v>
      </c>
      <c r="M93" s="24" t="s">
        <v>533</v>
      </c>
    </row>
    <row r="94" spans="1:13" s="28" customFormat="1">
      <c r="A94" s="28">
        <v>45</v>
      </c>
      <c r="B94" s="35">
        <v>23425</v>
      </c>
      <c r="C94" s="35" t="s">
        <v>353</v>
      </c>
      <c r="D94" s="35" t="s">
        <v>14</v>
      </c>
      <c r="E94" s="35">
        <v>178</v>
      </c>
      <c r="F94" s="28">
        <f t="shared" si="7"/>
        <v>153</v>
      </c>
      <c r="G94" s="24"/>
      <c r="H94" s="28">
        <f t="shared" si="8"/>
        <v>153</v>
      </c>
      <c r="J94" s="29">
        <f t="shared" si="9"/>
        <v>16.5</v>
      </c>
      <c r="K94" s="35">
        <v>17</v>
      </c>
      <c r="L94" s="29">
        <f t="shared" si="12"/>
        <v>16.5</v>
      </c>
      <c r="M94" s="24" t="s">
        <v>533</v>
      </c>
    </row>
    <row r="95" spans="1:13" s="28" customFormat="1">
      <c r="A95" s="28">
        <v>46</v>
      </c>
      <c r="B95" s="28">
        <v>17154</v>
      </c>
      <c r="C95" s="35" t="s">
        <v>338</v>
      </c>
      <c r="D95" s="35" t="s">
        <v>12</v>
      </c>
      <c r="E95" s="35">
        <v>218</v>
      </c>
      <c r="F95" s="28">
        <f t="shared" si="7"/>
        <v>0</v>
      </c>
      <c r="G95" s="24"/>
      <c r="H95" s="28">
        <f t="shared" si="8"/>
        <v>0</v>
      </c>
      <c r="J95" s="29">
        <f t="shared" si="9"/>
        <v>-13.5</v>
      </c>
      <c r="K95" s="35">
        <v>0</v>
      </c>
      <c r="L95" s="29">
        <f t="shared" si="12"/>
        <v>-13.5</v>
      </c>
      <c r="M95" s="24" t="s">
        <v>533</v>
      </c>
    </row>
    <row r="96" spans="1:13" s="28" customFormat="1">
      <c r="A96" s="28">
        <v>47</v>
      </c>
      <c r="B96" s="35">
        <v>23567</v>
      </c>
      <c r="C96" s="35" t="s">
        <v>376</v>
      </c>
      <c r="D96" s="35" t="s">
        <v>12</v>
      </c>
      <c r="E96" s="35">
        <v>143</v>
      </c>
      <c r="F96" s="28">
        <f t="shared" si="7"/>
        <v>342</v>
      </c>
      <c r="G96" s="35"/>
      <c r="H96" s="28">
        <f t="shared" si="8"/>
        <v>342</v>
      </c>
      <c r="I96" s="24" t="s">
        <v>296</v>
      </c>
      <c r="J96" s="29">
        <f t="shared" si="9"/>
        <v>42.75</v>
      </c>
      <c r="K96" s="35">
        <v>38</v>
      </c>
      <c r="L96" s="29">
        <f t="shared" si="12"/>
        <v>38</v>
      </c>
      <c r="M96" s="24" t="s">
        <v>533</v>
      </c>
    </row>
    <row r="97" spans="1:15" s="28" customFormat="1">
      <c r="A97" s="28">
        <v>48</v>
      </c>
      <c r="B97" s="28">
        <v>20373</v>
      </c>
      <c r="C97" s="28" t="s">
        <v>155</v>
      </c>
      <c r="D97" s="28" t="s">
        <v>17</v>
      </c>
      <c r="E97" s="35">
        <v>197</v>
      </c>
      <c r="F97" s="28">
        <f t="shared" si="7"/>
        <v>18</v>
      </c>
      <c r="H97" s="28">
        <f t="shared" si="8"/>
        <v>18</v>
      </c>
      <c r="J97" s="29">
        <f t="shared" si="9"/>
        <v>2.25</v>
      </c>
      <c r="K97" s="35">
        <v>2</v>
      </c>
      <c r="L97" s="29">
        <f t="shared" si="12"/>
        <v>2.25</v>
      </c>
      <c r="M97" s="24" t="s">
        <v>533</v>
      </c>
    </row>
    <row r="98" spans="1:15" s="28" customFormat="1">
      <c r="A98" s="28">
        <v>49</v>
      </c>
      <c r="B98" s="24">
        <v>24131</v>
      </c>
      <c r="C98" s="24" t="s">
        <v>430</v>
      </c>
      <c r="D98" s="24" t="s">
        <v>24</v>
      </c>
      <c r="E98" s="35">
        <v>179</v>
      </c>
      <c r="F98" s="28">
        <f t="shared" si="7"/>
        <v>144</v>
      </c>
      <c r="H98" s="24">
        <f t="shared" si="8"/>
        <v>144</v>
      </c>
      <c r="J98" s="29">
        <f t="shared" si="9"/>
        <v>15.75</v>
      </c>
      <c r="K98" s="35">
        <v>16</v>
      </c>
      <c r="L98" s="29">
        <f t="shared" si="12"/>
        <v>15.75</v>
      </c>
      <c r="M98" s="24" t="s">
        <v>533</v>
      </c>
    </row>
    <row r="99" spans="1:15" s="28" customFormat="1">
      <c r="A99" s="28">
        <v>50</v>
      </c>
      <c r="B99" s="28">
        <v>20883</v>
      </c>
      <c r="C99" s="28" t="s">
        <v>225</v>
      </c>
      <c r="D99" s="28" t="s">
        <v>34</v>
      </c>
      <c r="E99" s="28">
        <v>197</v>
      </c>
      <c r="F99" s="28">
        <f t="shared" si="7"/>
        <v>18</v>
      </c>
      <c r="H99" s="28">
        <f t="shared" si="8"/>
        <v>18</v>
      </c>
      <c r="J99" s="29">
        <f t="shared" si="9"/>
        <v>2.25</v>
      </c>
      <c r="K99" s="35">
        <v>2</v>
      </c>
      <c r="L99" s="29">
        <f t="shared" si="12"/>
        <v>2.25</v>
      </c>
      <c r="M99" s="24" t="s">
        <v>533</v>
      </c>
      <c r="N99" s="31"/>
      <c r="O99" s="27"/>
    </row>
    <row r="100" spans="1:15" s="28" customFormat="1">
      <c r="A100" s="28">
        <v>51</v>
      </c>
      <c r="B100" s="28">
        <v>20222</v>
      </c>
      <c r="C100" s="28" t="s">
        <v>169</v>
      </c>
      <c r="D100" s="28" t="s">
        <v>17</v>
      </c>
      <c r="E100" s="35">
        <v>213</v>
      </c>
      <c r="F100" s="28">
        <f t="shared" si="7"/>
        <v>0</v>
      </c>
      <c r="H100" s="28">
        <f t="shared" si="8"/>
        <v>0</v>
      </c>
      <c r="J100" s="29">
        <f t="shared" si="9"/>
        <v>-9.75</v>
      </c>
      <c r="K100" s="35">
        <v>0</v>
      </c>
      <c r="L100" s="29">
        <f t="shared" si="12"/>
        <v>-9.75</v>
      </c>
      <c r="M100" s="24" t="s">
        <v>533</v>
      </c>
    </row>
    <row r="101" spans="1:15" s="28" customFormat="1">
      <c r="A101" s="28">
        <v>52</v>
      </c>
      <c r="B101" s="28">
        <v>22264</v>
      </c>
      <c r="C101" s="28" t="s">
        <v>183</v>
      </c>
      <c r="D101" s="28" t="s">
        <v>24</v>
      </c>
      <c r="E101" s="35">
        <v>203</v>
      </c>
      <c r="F101" s="28">
        <f t="shared" si="7"/>
        <v>0</v>
      </c>
      <c r="H101" s="28">
        <f t="shared" si="8"/>
        <v>0</v>
      </c>
      <c r="J101" s="29">
        <f t="shared" si="9"/>
        <v>-2.25</v>
      </c>
      <c r="K101" s="35">
        <v>0</v>
      </c>
      <c r="L101" s="29">
        <f t="shared" si="12"/>
        <v>-2.25</v>
      </c>
      <c r="M101" s="24" t="s">
        <v>533</v>
      </c>
    </row>
    <row r="102" spans="1:15" s="28" customFormat="1">
      <c r="A102" s="28">
        <v>53</v>
      </c>
      <c r="B102" s="28">
        <v>23002</v>
      </c>
      <c r="C102" s="28" t="s">
        <v>307</v>
      </c>
      <c r="D102" s="28" t="s">
        <v>24</v>
      </c>
      <c r="E102" s="24">
        <v>189</v>
      </c>
      <c r="F102" s="28">
        <f t="shared" si="7"/>
        <v>72</v>
      </c>
      <c r="H102" s="28">
        <f t="shared" si="8"/>
        <v>72</v>
      </c>
      <c r="J102" s="29">
        <f t="shared" si="9"/>
        <v>8.25</v>
      </c>
      <c r="K102" s="35">
        <v>8</v>
      </c>
      <c r="L102" s="29">
        <f t="shared" si="12"/>
        <v>8.25</v>
      </c>
      <c r="M102" s="24" t="s">
        <v>533</v>
      </c>
    </row>
    <row r="103" spans="1:15" s="28" customFormat="1">
      <c r="A103" s="28">
        <v>54</v>
      </c>
      <c r="B103" s="28">
        <v>21644</v>
      </c>
      <c r="C103" s="28" t="s">
        <v>178</v>
      </c>
      <c r="D103" s="28" t="s">
        <v>24</v>
      </c>
      <c r="E103" s="28">
        <v>191</v>
      </c>
      <c r="F103" s="28">
        <f t="shared" si="7"/>
        <v>63</v>
      </c>
      <c r="H103" s="28">
        <f t="shared" si="8"/>
        <v>63</v>
      </c>
      <c r="J103" s="29">
        <f t="shared" si="9"/>
        <v>6.75</v>
      </c>
      <c r="K103" s="35">
        <v>7</v>
      </c>
      <c r="L103" s="29">
        <f t="shared" si="12"/>
        <v>6.75</v>
      </c>
      <c r="M103" s="24" t="s">
        <v>533</v>
      </c>
    </row>
    <row r="104" spans="1:15" s="28" customFormat="1">
      <c r="A104" s="28">
        <v>55</v>
      </c>
      <c r="B104" s="24">
        <v>23020</v>
      </c>
      <c r="C104" s="24" t="s">
        <v>308</v>
      </c>
      <c r="D104" s="24" t="s">
        <v>57</v>
      </c>
      <c r="E104" s="24">
        <v>147</v>
      </c>
      <c r="F104" s="28">
        <f t="shared" si="7"/>
        <v>342</v>
      </c>
      <c r="H104" s="28">
        <f t="shared" si="8"/>
        <v>342</v>
      </c>
      <c r="J104" s="29">
        <f t="shared" si="9"/>
        <v>39.75</v>
      </c>
      <c r="K104" s="35">
        <v>38</v>
      </c>
      <c r="L104" s="29">
        <f t="shared" si="12"/>
        <v>38</v>
      </c>
      <c r="M104" s="24" t="s">
        <v>533</v>
      </c>
    </row>
    <row r="105" spans="1:15" s="28" customFormat="1">
      <c r="A105" s="28">
        <v>56</v>
      </c>
      <c r="B105" s="28">
        <v>17199</v>
      </c>
      <c r="C105" s="28" t="s">
        <v>44</v>
      </c>
      <c r="D105" s="24" t="s">
        <v>24</v>
      </c>
      <c r="E105" s="35">
        <v>209</v>
      </c>
      <c r="F105" s="28">
        <f t="shared" si="7"/>
        <v>0</v>
      </c>
      <c r="G105" s="24"/>
      <c r="H105" s="28">
        <f t="shared" si="8"/>
        <v>0</v>
      </c>
      <c r="J105" s="29">
        <f t="shared" si="9"/>
        <v>-6.75</v>
      </c>
      <c r="K105" s="35">
        <v>0</v>
      </c>
      <c r="L105" s="29">
        <f>IF(J105&lt;0,0,J105)</f>
        <v>0</v>
      </c>
      <c r="M105" s="24" t="s">
        <v>533</v>
      </c>
    </row>
    <row r="106" spans="1:15" s="28" customFormat="1">
      <c r="A106" s="28">
        <v>57</v>
      </c>
      <c r="B106" s="28">
        <v>22954</v>
      </c>
      <c r="C106" s="28" t="s">
        <v>268</v>
      </c>
      <c r="D106" s="28" t="s">
        <v>19</v>
      </c>
      <c r="E106" s="35">
        <v>193</v>
      </c>
      <c r="F106" s="28">
        <f t="shared" si="7"/>
        <v>45</v>
      </c>
      <c r="G106" s="24"/>
      <c r="H106" s="28">
        <f t="shared" si="8"/>
        <v>45</v>
      </c>
      <c r="J106" s="29">
        <f t="shared" si="9"/>
        <v>5.25</v>
      </c>
      <c r="K106" s="35">
        <v>5</v>
      </c>
      <c r="L106" s="29">
        <f t="shared" ref="L106:L114" si="13">IF(J106&gt;38,38,J106)</f>
        <v>5.25</v>
      </c>
      <c r="M106" s="24" t="s">
        <v>533</v>
      </c>
    </row>
    <row r="107" spans="1:15" s="28" customFormat="1">
      <c r="A107" s="28">
        <v>58</v>
      </c>
      <c r="B107" s="28">
        <v>21556</v>
      </c>
      <c r="C107" s="28" t="s">
        <v>246</v>
      </c>
      <c r="D107" s="28" t="s">
        <v>24</v>
      </c>
      <c r="E107" s="35">
        <v>216</v>
      </c>
      <c r="F107" s="28">
        <f t="shared" si="7"/>
        <v>0</v>
      </c>
      <c r="G107" s="24"/>
      <c r="H107" s="28">
        <f t="shared" si="8"/>
        <v>0</v>
      </c>
      <c r="J107" s="29">
        <f t="shared" si="9"/>
        <v>-12</v>
      </c>
      <c r="K107" s="35">
        <v>0</v>
      </c>
      <c r="L107" s="29">
        <f t="shared" si="13"/>
        <v>-12</v>
      </c>
      <c r="M107" s="24" t="s">
        <v>533</v>
      </c>
      <c r="N107" s="31"/>
      <c r="O107" s="27"/>
    </row>
    <row r="108" spans="1:15" s="28" customFormat="1">
      <c r="A108" s="28">
        <v>59</v>
      </c>
      <c r="B108" s="28">
        <v>17149</v>
      </c>
      <c r="C108" s="28" t="s">
        <v>207</v>
      </c>
      <c r="D108" s="28" t="s">
        <v>14</v>
      </c>
      <c r="E108" s="35">
        <v>181</v>
      </c>
      <c r="F108" s="28">
        <f t="shared" si="7"/>
        <v>126</v>
      </c>
      <c r="H108" s="28">
        <f t="shared" si="8"/>
        <v>126</v>
      </c>
      <c r="J108" s="29">
        <f t="shared" si="9"/>
        <v>14.25</v>
      </c>
      <c r="K108" s="35">
        <v>14</v>
      </c>
      <c r="L108" s="29">
        <f t="shared" si="13"/>
        <v>14.25</v>
      </c>
      <c r="M108" s="24" t="s">
        <v>533</v>
      </c>
    </row>
    <row r="109" spans="1:15" s="28" customFormat="1">
      <c r="A109" s="28">
        <v>60</v>
      </c>
      <c r="B109" s="35">
        <v>23347</v>
      </c>
      <c r="C109" s="35" t="s">
        <v>350</v>
      </c>
      <c r="D109" s="35" t="s">
        <v>17</v>
      </c>
      <c r="E109" s="35">
        <v>185</v>
      </c>
      <c r="F109" s="28">
        <f t="shared" si="7"/>
        <v>99</v>
      </c>
      <c r="G109" s="24"/>
      <c r="H109" s="28">
        <f t="shared" si="8"/>
        <v>99</v>
      </c>
      <c r="J109" s="29">
        <f t="shared" si="9"/>
        <v>11.25</v>
      </c>
      <c r="K109" s="35">
        <v>11</v>
      </c>
      <c r="L109" s="29">
        <f t="shared" si="13"/>
        <v>11.25</v>
      </c>
      <c r="M109" s="24" t="s">
        <v>533</v>
      </c>
    </row>
    <row r="110" spans="1:15" s="28" customFormat="1">
      <c r="A110" s="28">
        <v>61</v>
      </c>
      <c r="B110" s="24">
        <v>24978</v>
      </c>
      <c r="C110" s="24" t="s">
        <v>525</v>
      </c>
      <c r="D110" s="24" t="s">
        <v>12</v>
      </c>
      <c r="E110" s="24">
        <v>89</v>
      </c>
      <c r="F110" s="28">
        <f t="shared" si="7"/>
        <v>342</v>
      </c>
      <c r="G110" s="24"/>
      <c r="H110" s="28">
        <f t="shared" si="8"/>
        <v>342</v>
      </c>
      <c r="J110" s="29">
        <f t="shared" si="9"/>
        <v>83.25</v>
      </c>
      <c r="K110" s="35">
        <v>38</v>
      </c>
      <c r="L110" s="29">
        <f t="shared" si="13"/>
        <v>38</v>
      </c>
      <c r="M110" s="24" t="s">
        <v>533</v>
      </c>
    </row>
    <row r="111" spans="1:15" s="28" customFormat="1">
      <c r="A111" s="28">
        <v>62</v>
      </c>
      <c r="B111" s="28">
        <v>21129</v>
      </c>
      <c r="C111" s="38" t="s">
        <v>363</v>
      </c>
      <c r="D111" s="28" t="s">
        <v>17</v>
      </c>
      <c r="E111" s="35">
        <v>206</v>
      </c>
      <c r="F111" s="28">
        <f t="shared" si="7"/>
        <v>0</v>
      </c>
      <c r="G111" s="24"/>
      <c r="H111" s="28">
        <f t="shared" si="8"/>
        <v>0</v>
      </c>
      <c r="J111" s="29">
        <f t="shared" si="9"/>
        <v>-4.5</v>
      </c>
      <c r="K111" s="35">
        <v>0</v>
      </c>
      <c r="L111" s="29">
        <f t="shared" si="13"/>
        <v>-4.5</v>
      </c>
      <c r="M111" s="24" t="s">
        <v>533</v>
      </c>
    </row>
    <row r="112" spans="1:15" s="28" customFormat="1">
      <c r="A112" s="28">
        <v>63</v>
      </c>
      <c r="B112" s="35">
        <v>23260</v>
      </c>
      <c r="C112" s="35" t="s">
        <v>345</v>
      </c>
      <c r="D112" s="35" t="s">
        <v>17</v>
      </c>
      <c r="E112" s="35">
        <v>182</v>
      </c>
      <c r="F112" s="28">
        <f t="shared" si="7"/>
        <v>126</v>
      </c>
      <c r="H112" s="28">
        <f t="shared" si="8"/>
        <v>126</v>
      </c>
      <c r="J112" s="29">
        <f t="shared" si="9"/>
        <v>13.5</v>
      </c>
      <c r="K112" s="35">
        <v>14</v>
      </c>
      <c r="L112" s="29">
        <f t="shared" si="13"/>
        <v>13.5</v>
      </c>
      <c r="M112" s="24" t="s">
        <v>533</v>
      </c>
      <c r="N112" s="31"/>
      <c r="O112" s="27"/>
    </row>
    <row r="113" spans="1:15" s="28" customFormat="1">
      <c r="A113" s="28">
        <v>64</v>
      </c>
      <c r="B113" s="28">
        <v>20083</v>
      </c>
      <c r="C113" s="28" t="s">
        <v>157</v>
      </c>
      <c r="D113" s="28" t="s">
        <v>34</v>
      </c>
      <c r="E113" s="35">
        <v>177</v>
      </c>
      <c r="F113" s="28">
        <f t="shared" si="7"/>
        <v>153</v>
      </c>
      <c r="H113" s="28">
        <f t="shared" si="8"/>
        <v>153</v>
      </c>
      <c r="J113" s="29">
        <f t="shared" si="9"/>
        <v>17.25</v>
      </c>
      <c r="K113" s="35">
        <v>17</v>
      </c>
      <c r="L113" s="29">
        <f t="shared" si="13"/>
        <v>17.25</v>
      </c>
      <c r="M113" s="24" t="s">
        <v>533</v>
      </c>
      <c r="N113" s="31"/>
      <c r="O113" s="27"/>
    </row>
    <row r="114" spans="1:15" s="28" customFormat="1">
      <c r="A114" s="28">
        <v>65</v>
      </c>
      <c r="B114" s="28">
        <v>22195</v>
      </c>
      <c r="C114" s="28" t="s">
        <v>42</v>
      </c>
      <c r="D114" s="28" t="s">
        <v>17</v>
      </c>
      <c r="E114" s="35">
        <v>200</v>
      </c>
      <c r="F114" s="28">
        <f t="shared" ref="F114:F177" si="14">K114*9</f>
        <v>0</v>
      </c>
      <c r="H114" s="28">
        <f t="shared" ref="H114:H177" si="15">F114+G114</f>
        <v>0</v>
      </c>
      <c r="J114" s="29">
        <f t="shared" ref="J114:J177" si="16">(200-E114)*(75/100)</f>
        <v>0</v>
      </c>
      <c r="K114" s="35">
        <v>0</v>
      </c>
      <c r="L114" s="29">
        <f t="shared" si="13"/>
        <v>0</v>
      </c>
      <c r="M114" s="24" t="s">
        <v>533</v>
      </c>
    </row>
    <row r="115" spans="1:15" s="28" customFormat="1">
      <c r="A115" s="28">
        <v>66</v>
      </c>
      <c r="B115" s="28">
        <v>17152</v>
      </c>
      <c r="C115" s="28" t="s">
        <v>28</v>
      </c>
      <c r="D115" s="28" t="s">
        <v>14</v>
      </c>
      <c r="E115" s="35">
        <v>200</v>
      </c>
      <c r="F115" s="28">
        <f t="shared" si="14"/>
        <v>0</v>
      </c>
      <c r="G115" s="24"/>
      <c r="H115" s="28">
        <f t="shared" si="15"/>
        <v>0</v>
      </c>
      <c r="J115" s="29">
        <f t="shared" si="16"/>
        <v>0</v>
      </c>
      <c r="K115" s="35">
        <v>0</v>
      </c>
      <c r="L115" s="29">
        <f>IF(J115&lt;0,0,J115)</f>
        <v>0</v>
      </c>
      <c r="M115" s="24" t="s">
        <v>533</v>
      </c>
    </row>
    <row r="116" spans="1:15" s="28" customFormat="1">
      <c r="A116" s="28">
        <v>67</v>
      </c>
      <c r="B116" s="28">
        <v>21177</v>
      </c>
      <c r="C116" s="28" t="s">
        <v>232</v>
      </c>
      <c r="D116" s="28" t="s">
        <v>24</v>
      </c>
      <c r="E116" s="28">
        <v>196</v>
      </c>
      <c r="F116" s="28">
        <f t="shared" si="14"/>
        <v>27</v>
      </c>
      <c r="H116" s="28">
        <f t="shared" si="15"/>
        <v>27</v>
      </c>
      <c r="J116" s="29">
        <f t="shared" si="16"/>
        <v>3</v>
      </c>
      <c r="K116" s="35">
        <v>3</v>
      </c>
      <c r="L116" s="29">
        <f t="shared" ref="L116:L125" si="17">IF(J116&gt;38,38,J116)</f>
        <v>3</v>
      </c>
      <c r="M116" s="24" t="s">
        <v>533</v>
      </c>
    </row>
    <row r="117" spans="1:15" s="28" customFormat="1">
      <c r="A117" s="28">
        <v>68</v>
      </c>
      <c r="B117" s="24">
        <v>24406</v>
      </c>
      <c r="C117" s="24" t="s">
        <v>399</v>
      </c>
      <c r="D117" s="24" t="s">
        <v>17</v>
      </c>
      <c r="E117" s="24">
        <v>196</v>
      </c>
      <c r="F117" s="28">
        <f t="shared" si="14"/>
        <v>27</v>
      </c>
      <c r="H117" s="28">
        <f t="shared" si="15"/>
        <v>27</v>
      </c>
      <c r="J117" s="29">
        <f t="shared" si="16"/>
        <v>3</v>
      </c>
      <c r="K117" s="35">
        <v>3</v>
      </c>
      <c r="L117" s="29">
        <f t="shared" si="17"/>
        <v>3</v>
      </c>
      <c r="M117" s="24" t="s">
        <v>533</v>
      </c>
    </row>
    <row r="118" spans="1:15" s="28" customFormat="1">
      <c r="A118" s="28">
        <v>69</v>
      </c>
      <c r="B118" s="28">
        <v>23111</v>
      </c>
      <c r="C118" s="28" t="s">
        <v>311</v>
      </c>
      <c r="D118" s="28" t="s">
        <v>19</v>
      </c>
      <c r="E118" s="35">
        <v>136</v>
      </c>
      <c r="F118" s="28">
        <f t="shared" si="14"/>
        <v>342</v>
      </c>
      <c r="H118" s="28">
        <f t="shared" si="15"/>
        <v>342</v>
      </c>
      <c r="J118" s="29">
        <f t="shared" si="16"/>
        <v>48</v>
      </c>
      <c r="K118" s="35">
        <v>38</v>
      </c>
      <c r="L118" s="29">
        <f t="shared" si="17"/>
        <v>38</v>
      </c>
      <c r="M118" s="24" t="s">
        <v>533</v>
      </c>
    </row>
    <row r="119" spans="1:15" s="28" customFormat="1">
      <c r="A119" s="28">
        <v>70</v>
      </c>
      <c r="B119" s="24">
        <v>24121</v>
      </c>
      <c r="C119" s="24" t="s">
        <v>401</v>
      </c>
      <c r="D119" s="24" t="s">
        <v>17</v>
      </c>
      <c r="E119" s="35">
        <v>172</v>
      </c>
      <c r="F119" s="28">
        <f t="shared" si="14"/>
        <v>189</v>
      </c>
      <c r="H119" s="28">
        <f t="shared" si="15"/>
        <v>189</v>
      </c>
      <c r="J119" s="29">
        <f t="shared" si="16"/>
        <v>21</v>
      </c>
      <c r="K119" s="35">
        <v>21</v>
      </c>
      <c r="L119" s="29">
        <f t="shared" si="17"/>
        <v>21</v>
      </c>
      <c r="M119" s="24" t="s">
        <v>533</v>
      </c>
      <c r="N119" s="31"/>
      <c r="O119" s="27"/>
    </row>
    <row r="120" spans="1:15" s="28" customFormat="1">
      <c r="A120" s="28">
        <v>71</v>
      </c>
      <c r="B120" s="24">
        <v>24941</v>
      </c>
      <c r="C120" s="24" t="s">
        <v>501</v>
      </c>
      <c r="D120" s="24" t="s">
        <v>57</v>
      </c>
      <c r="E120" s="35">
        <v>149</v>
      </c>
      <c r="F120" s="28">
        <f t="shared" si="14"/>
        <v>342</v>
      </c>
      <c r="H120" s="28">
        <f t="shared" si="15"/>
        <v>342</v>
      </c>
      <c r="J120" s="29">
        <f t="shared" si="16"/>
        <v>38.25</v>
      </c>
      <c r="K120" s="35">
        <v>38</v>
      </c>
      <c r="L120" s="29">
        <f t="shared" si="17"/>
        <v>38</v>
      </c>
      <c r="M120" s="24" t="s">
        <v>533</v>
      </c>
    </row>
    <row r="121" spans="1:15" s="28" customFormat="1">
      <c r="A121" s="28">
        <v>72</v>
      </c>
      <c r="B121" s="28">
        <v>22285</v>
      </c>
      <c r="C121" s="28" t="s">
        <v>184</v>
      </c>
      <c r="D121" s="28" t="s">
        <v>12</v>
      </c>
      <c r="E121" s="24">
        <v>178</v>
      </c>
      <c r="F121" s="28">
        <f t="shared" si="14"/>
        <v>153</v>
      </c>
      <c r="H121" s="28">
        <f t="shared" si="15"/>
        <v>153</v>
      </c>
      <c r="J121" s="29">
        <f t="shared" si="16"/>
        <v>16.5</v>
      </c>
      <c r="K121" s="35">
        <v>17</v>
      </c>
      <c r="L121" s="29">
        <f t="shared" si="17"/>
        <v>16.5</v>
      </c>
      <c r="M121" s="24" t="s">
        <v>533</v>
      </c>
    </row>
    <row r="122" spans="1:15" s="28" customFormat="1">
      <c r="A122" s="28">
        <v>73</v>
      </c>
      <c r="B122" s="35">
        <v>23395</v>
      </c>
      <c r="C122" s="35" t="s">
        <v>352</v>
      </c>
      <c r="D122" s="35" t="s">
        <v>12</v>
      </c>
      <c r="E122" s="35">
        <v>182</v>
      </c>
      <c r="F122" s="28">
        <f t="shared" si="14"/>
        <v>126</v>
      </c>
      <c r="G122" s="24"/>
      <c r="H122" s="28">
        <f t="shared" si="15"/>
        <v>126</v>
      </c>
      <c r="J122" s="29">
        <f t="shared" si="16"/>
        <v>13.5</v>
      </c>
      <c r="K122" s="35">
        <v>14</v>
      </c>
      <c r="L122" s="29">
        <f t="shared" si="17"/>
        <v>13.5</v>
      </c>
      <c r="M122" s="24" t="s">
        <v>533</v>
      </c>
    </row>
    <row r="123" spans="1:15" s="28" customFormat="1">
      <c r="A123" s="28">
        <v>74</v>
      </c>
      <c r="B123" s="28">
        <v>21704</v>
      </c>
      <c r="C123" s="28" t="s">
        <v>167</v>
      </c>
      <c r="D123" s="28" t="s">
        <v>24</v>
      </c>
      <c r="E123" s="28">
        <v>192</v>
      </c>
      <c r="F123" s="28">
        <f t="shared" si="14"/>
        <v>54</v>
      </c>
      <c r="G123" s="24"/>
      <c r="H123" s="28">
        <f t="shared" si="15"/>
        <v>54</v>
      </c>
      <c r="J123" s="29">
        <f t="shared" si="16"/>
        <v>6</v>
      </c>
      <c r="K123" s="35">
        <v>6</v>
      </c>
      <c r="L123" s="29">
        <f t="shared" si="17"/>
        <v>6</v>
      </c>
      <c r="M123" s="24" t="s">
        <v>533</v>
      </c>
    </row>
    <row r="124" spans="1:15" s="28" customFormat="1">
      <c r="A124" s="28">
        <v>75</v>
      </c>
      <c r="B124" s="35">
        <v>24001</v>
      </c>
      <c r="C124" s="35" t="s">
        <v>377</v>
      </c>
      <c r="D124" s="24" t="s">
        <v>24</v>
      </c>
      <c r="E124" s="35">
        <v>197</v>
      </c>
      <c r="F124" s="28">
        <f t="shared" si="14"/>
        <v>18</v>
      </c>
      <c r="G124" s="35"/>
      <c r="H124" s="28">
        <f t="shared" si="15"/>
        <v>18</v>
      </c>
      <c r="I124" s="24" t="s">
        <v>296</v>
      </c>
      <c r="J124" s="29">
        <f t="shared" si="16"/>
        <v>2.25</v>
      </c>
      <c r="K124" s="35">
        <v>2</v>
      </c>
      <c r="L124" s="29">
        <f t="shared" si="17"/>
        <v>2.25</v>
      </c>
      <c r="M124" s="24" t="s">
        <v>533</v>
      </c>
    </row>
    <row r="125" spans="1:15" s="28" customFormat="1">
      <c r="A125" s="28">
        <v>76</v>
      </c>
      <c r="B125" s="35">
        <v>23345</v>
      </c>
      <c r="C125" s="35" t="s">
        <v>349</v>
      </c>
      <c r="D125" s="35" t="s">
        <v>19</v>
      </c>
      <c r="E125" s="35">
        <v>165</v>
      </c>
      <c r="F125" s="28">
        <f t="shared" si="14"/>
        <v>234</v>
      </c>
      <c r="G125" s="35"/>
      <c r="H125" s="28">
        <f t="shared" si="15"/>
        <v>234</v>
      </c>
      <c r="J125" s="29">
        <f t="shared" si="16"/>
        <v>26.25</v>
      </c>
      <c r="K125" s="35">
        <v>26</v>
      </c>
      <c r="L125" s="29">
        <f t="shared" si="17"/>
        <v>26.25</v>
      </c>
      <c r="M125" s="24" t="s">
        <v>533</v>
      </c>
      <c r="N125" s="31"/>
      <c r="O125" s="27"/>
    </row>
    <row r="126" spans="1:15" s="28" customFormat="1">
      <c r="A126" s="28">
        <v>77</v>
      </c>
      <c r="B126" s="28">
        <v>21649</v>
      </c>
      <c r="C126" s="28" t="s">
        <v>208</v>
      </c>
      <c r="D126" s="28" t="s">
        <v>24</v>
      </c>
      <c r="E126" s="28">
        <v>184</v>
      </c>
      <c r="F126" s="28">
        <f t="shared" si="14"/>
        <v>108</v>
      </c>
      <c r="H126" s="28">
        <f t="shared" si="15"/>
        <v>108</v>
      </c>
      <c r="J126" s="29">
        <f t="shared" si="16"/>
        <v>12</v>
      </c>
      <c r="K126" s="35">
        <v>12</v>
      </c>
      <c r="L126" s="29">
        <f>IF(J126&lt;0,0,J126)</f>
        <v>12</v>
      </c>
      <c r="M126" s="24" t="s">
        <v>533</v>
      </c>
      <c r="N126" s="31"/>
      <c r="O126" s="27"/>
    </row>
    <row r="127" spans="1:15" s="28" customFormat="1">
      <c r="A127" s="28">
        <v>78</v>
      </c>
      <c r="B127" s="28">
        <v>21088</v>
      </c>
      <c r="C127" s="28" t="s">
        <v>26</v>
      </c>
      <c r="D127" s="28" t="s">
        <v>24</v>
      </c>
      <c r="E127" s="35">
        <v>191</v>
      </c>
      <c r="F127" s="28">
        <f t="shared" si="14"/>
        <v>63</v>
      </c>
      <c r="G127" s="24"/>
      <c r="H127" s="28">
        <f t="shared" si="15"/>
        <v>63</v>
      </c>
      <c r="J127" s="29">
        <f t="shared" si="16"/>
        <v>6.75</v>
      </c>
      <c r="K127" s="35">
        <v>7</v>
      </c>
      <c r="L127" s="29">
        <f>IF(J127&lt;0,0,J127)</f>
        <v>6.75</v>
      </c>
      <c r="M127" s="24" t="s">
        <v>533</v>
      </c>
      <c r="N127" s="31"/>
      <c r="O127" s="27"/>
    </row>
    <row r="128" spans="1:15" s="28" customFormat="1">
      <c r="A128" s="28">
        <v>79</v>
      </c>
      <c r="B128">
        <v>23451</v>
      </c>
      <c r="C128" s="35" t="s">
        <v>354</v>
      </c>
      <c r="D128" t="s">
        <v>24</v>
      </c>
      <c r="E128" s="35">
        <v>192</v>
      </c>
      <c r="F128" s="28">
        <f t="shared" si="14"/>
        <v>54</v>
      </c>
      <c r="G128" s="24"/>
      <c r="H128" s="28">
        <f t="shared" si="15"/>
        <v>54</v>
      </c>
      <c r="J128" s="29">
        <f t="shared" si="16"/>
        <v>6</v>
      </c>
      <c r="K128" s="35">
        <v>6</v>
      </c>
      <c r="L128" s="29">
        <f>IF(J128&lt;0,0,J128)</f>
        <v>6</v>
      </c>
      <c r="M128" s="24" t="s">
        <v>533</v>
      </c>
    </row>
    <row r="129" spans="1:15" s="28" customFormat="1">
      <c r="A129" s="28">
        <v>80</v>
      </c>
      <c r="B129" s="28">
        <v>21888</v>
      </c>
      <c r="C129" s="28" t="s">
        <v>103</v>
      </c>
      <c r="D129" s="28" t="s">
        <v>36</v>
      </c>
      <c r="E129" s="35">
        <v>184</v>
      </c>
      <c r="F129" s="28">
        <f t="shared" si="14"/>
        <v>108</v>
      </c>
      <c r="H129" s="28">
        <f t="shared" si="15"/>
        <v>108</v>
      </c>
      <c r="J129" s="29">
        <f t="shared" si="16"/>
        <v>12</v>
      </c>
      <c r="K129" s="35">
        <v>12</v>
      </c>
      <c r="L129" s="29">
        <f>IF(J129&gt;38,38,J129)</f>
        <v>12</v>
      </c>
      <c r="M129" s="24" t="s">
        <v>533</v>
      </c>
    </row>
    <row r="130" spans="1:15" s="28" customFormat="1">
      <c r="A130" s="28">
        <v>81</v>
      </c>
      <c r="B130" s="28">
        <v>22861</v>
      </c>
      <c r="C130" s="28" t="s">
        <v>271</v>
      </c>
      <c r="D130" s="28" t="s">
        <v>14</v>
      </c>
      <c r="E130" s="35">
        <v>176</v>
      </c>
      <c r="F130" s="28">
        <f t="shared" si="14"/>
        <v>162</v>
      </c>
      <c r="H130" s="28">
        <f t="shared" si="15"/>
        <v>162</v>
      </c>
      <c r="J130" s="29">
        <f t="shared" si="16"/>
        <v>18</v>
      </c>
      <c r="K130" s="35">
        <v>18</v>
      </c>
      <c r="L130" s="29">
        <f>IF(J130&gt;38,38,J130)</f>
        <v>18</v>
      </c>
      <c r="M130" s="24" t="s">
        <v>533</v>
      </c>
    </row>
    <row r="131" spans="1:15" s="28" customFormat="1">
      <c r="A131" s="28">
        <v>82</v>
      </c>
      <c r="B131" s="28">
        <v>21885</v>
      </c>
      <c r="C131" s="28" t="s">
        <v>273</v>
      </c>
      <c r="D131" s="28" t="s">
        <v>36</v>
      </c>
      <c r="E131" s="28">
        <v>171</v>
      </c>
      <c r="F131" s="28">
        <f t="shared" si="14"/>
        <v>198</v>
      </c>
      <c r="H131" s="28">
        <f t="shared" si="15"/>
        <v>198</v>
      </c>
      <c r="J131" s="29">
        <f t="shared" si="16"/>
        <v>21.75</v>
      </c>
      <c r="K131" s="35">
        <v>22</v>
      </c>
      <c r="L131" s="29">
        <f>IF(J131&gt;38,38,J131)</f>
        <v>21.75</v>
      </c>
      <c r="M131" s="24" t="s">
        <v>533</v>
      </c>
    </row>
    <row r="132" spans="1:15" s="28" customFormat="1">
      <c r="A132" s="28">
        <v>83</v>
      </c>
      <c r="B132" s="28">
        <v>22263</v>
      </c>
      <c r="C132" s="28" t="s">
        <v>226</v>
      </c>
      <c r="D132" s="28" t="s">
        <v>24</v>
      </c>
      <c r="E132" s="35">
        <v>211</v>
      </c>
      <c r="F132" s="28">
        <f t="shared" si="14"/>
        <v>0</v>
      </c>
      <c r="H132" s="28">
        <f t="shared" si="15"/>
        <v>0</v>
      </c>
      <c r="J132" s="29">
        <f t="shared" si="16"/>
        <v>-8.25</v>
      </c>
      <c r="K132" s="35">
        <v>0</v>
      </c>
      <c r="L132" s="29">
        <f>IF(J132&lt;0,0,J132)</f>
        <v>0</v>
      </c>
      <c r="M132" s="24" t="s">
        <v>533</v>
      </c>
    </row>
    <row r="133" spans="1:15" s="28" customFormat="1">
      <c r="A133" s="28">
        <v>84</v>
      </c>
      <c r="B133" s="35">
        <v>23486</v>
      </c>
      <c r="C133" s="35" t="s">
        <v>361</v>
      </c>
      <c r="D133" s="35" t="s">
        <v>57</v>
      </c>
      <c r="E133" s="35">
        <v>185</v>
      </c>
      <c r="F133" s="28">
        <f t="shared" si="14"/>
        <v>99</v>
      </c>
      <c r="G133" s="35"/>
      <c r="H133" s="28">
        <f t="shared" si="15"/>
        <v>99</v>
      </c>
      <c r="J133" s="29">
        <f t="shared" si="16"/>
        <v>11.25</v>
      </c>
      <c r="K133" s="35">
        <v>11</v>
      </c>
      <c r="L133" s="29">
        <f t="shared" ref="L133:L154" si="18">IF(J133&gt;38,38,J133)</f>
        <v>11.25</v>
      </c>
      <c r="M133" s="24" t="s">
        <v>533</v>
      </c>
    </row>
    <row r="134" spans="1:15" s="28" customFormat="1">
      <c r="A134" s="28">
        <v>85</v>
      </c>
      <c r="B134" s="28">
        <v>23003</v>
      </c>
      <c r="C134" s="28" t="s">
        <v>272</v>
      </c>
      <c r="D134" s="28" t="s">
        <v>24</v>
      </c>
      <c r="E134" s="35">
        <v>171</v>
      </c>
      <c r="F134" s="28">
        <f t="shared" si="14"/>
        <v>198</v>
      </c>
      <c r="H134" s="28">
        <f t="shared" si="15"/>
        <v>198</v>
      </c>
      <c r="J134" s="29">
        <f t="shared" si="16"/>
        <v>21.75</v>
      </c>
      <c r="K134" s="35">
        <v>22</v>
      </c>
      <c r="L134" s="29">
        <f t="shared" si="18"/>
        <v>21.75</v>
      </c>
      <c r="M134" s="24" t="s">
        <v>533</v>
      </c>
    </row>
    <row r="135" spans="1:15" s="28" customFormat="1">
      <c r="A135" s="28">
        <v>86</v>
      </c>
      <c r="B135" s="24">
        <v>24827</v>
      </c>
      <c r="C135" s="24" t="s">
        <v>495</v>
      </c>
      <c r="D135" s="24" t="s">
        <v>19</v>
      </c>
      <c r="E135" s="35">
        <v>117</v>
      </c>
      <c r="F135" s="28">
        <f t="shared" si="14"/>
        <v>342</v>
      </c>
      <c r="H135" s="24">
        <f t="shared" si="15"/>
        <v>342</v>
      </c>
      <c r="I135" s="24" t="s">
        <v>296</v>
      </c>
      <c r="J135" s="29">
        <f t="shared" si="16"/>
        <v>62.25</v>
      </c>
      <c r="K135" s="35">
        <v>38</v>
      </c>
      <c r="L135" s="29">
        <f t="shared" si="18"/>
        <v>38</v>
      </c>
      <c r="M135" s="24" t="s">
        <v>533</v>
      </c>
    </row>
    <row r="136" spans="1:15" s="28" customFormat="1">
      <c r="A136" s="28">
        <v>87</v>
      </c>
      <c r="B136" s="28">
        <v>22551</v>
      </c>
      <c r="C136" s="28" t="s">
        <v>164</v>
      </c>
      <c r="D136" s="28" t="s">
        <v>24</v>
      </c>
      <c r="E136" s="35">
        <v>179</v>
      </c>
      <c r="F136" s="28">
        <f t="shared" si="14"/>
        <v>144</v>
      </c>
      <c r="H136" s="28">
        <f t="shared" si="15"/>
        <v>144</v>
      </c>
      <c r="J136" s="29">
        <f t="shared" si="16"/>
        <v>15.75</v>
      </c>
      <c r="K136" s="35">
        <v>16</v>
      </c>
      <c r="L136" s="29">
        <f t="shared" si="18"/>
        <v>15.75</v>
      </c>
      <c r="M136" s="24" t="s">
        <v>533</v>
      </c>
    </row>
    <row r="137" spans="1:15" s="28" customFormat="1">
      <c r="A137" s="28">
        <v>88</v>
      </c>
      <c r="B137" s="24">
        <v>20938</v>
      </c>
      <c r="C137" s="24" t="s">
        <v>92</v>
      </c>
      <c r="D137" s="24" t="s">
        <v>14</v>
      </c>
      <c r="E137" s="35">
        <v>177</v>
      </c>
      <c r="F137" s="28">
        <f t="shared" si="14"/>
        <v>153</v>
      </c>
      <c r="H137" s="28">
        <f t="shared" si="15"/>
        <v>153</v>
      </c>
      <c r="J137" s="29">
        <f t="shared" si="16"/>
        <v>17.25</v>
      </c>
      <c r="K137" s="35">
        <v>17</v>
      </c>
      <c r="L137" s="29">
        <f t="shared" si="18"/>
        <v>17.25</v>
      </c>
      <c r="M137" s="24" t="s">
        <v>533</v>
      </c>
    </row>
    <row r="138" spans="1:15" s="28" customFormat="1">
      <c r="A138" s="28">
        <v>89</v>
      </c>
      <c r="B138" s="24">
        <v>23546</v>
      </c>
      <c r="C138" s="24" t="s">
        <v>496</v>
      </c>
      <c r="D138" s="24" t="s">
        <v>24</v>
      </c>
      <c r="E138" s="35">
        <v>160</v>
      </c>
      <c r="F138" s="28">
        <f t="shared" si="14"/>
        <v>270</v>
      </c>
      <c r="H138" s="28">
        <f t="shared" si="15"/>
        <v>270</v>
      </c>
      <c r="I138" s="24" t="s">
        <v>296</v>
      </c>
      <c r="J138" s="29">
        <f t="shared" si="16"/>
        <v>30</v>
      </c>
      <c r="K138" s="35">
        <v>30</v>
      </c>
      <c r="L138" s="29">
        <f t="shared" si="18"/>
        <v>30</v>
      </c>
      <c r="M138" s="24" t="s">
        <v>533</v>
      </c>
    </row>
    <row r="139" spans="1:15" s="28" customFormat="1">
      <c r="A139" s="28">
        <v>90</v>
      </c>
      <c r="B139" s="24">
        <v>24303</v>
      </c>
      <c r="C139" s="24" t="s">
        <v>418</v>
      </c>
      <c r="D139" s="24" t="s">
        <v>24</v>
      </c>
      <c r="E139" s="35">
        <v>217</v>
      </c>
      <c r="F139" s="28">
        <f t="shared" si="14"/>
        <v>0</v>
      </c>
      <c r="H139" s="28">
        <f t="shared" si="15"/>
        <v>0</v>
      </c>
      <c r="J139" s="29">
        <f t="shared" si="16"/>
        <v>-12.75</v>
      </c>
      <c r="K139" s="35">
        <v>0</v>
      </c>
      <c r="L139" s="29">
        <f t="shared" si="18"/>
        <v>-12.75</v>
      </c>
      <c r="M139" s="24" t="s">
        <v>533</v>
      </c>
    </row>
    <row r="140" spans="1:15" s="28" customFormat="1">
      <c r="A140" s="28">
        <v>91</v>
      </c>
      <c r="B140" s="24">
        <v>24382</v>
      </c>
      <c r="C140" s="24" t="s">
        <v>420</v>
      </c>
      <c r="D140" s="24" t="s">
        <v>17</v>
      </c>
      <c r="E140" s="24">
        <v>113</v>
      </c>
      <c r="F140" s="28">
        <f t="shared" si="14"/>
        <v>342</v>
      </c>
      <c r="H140" s="28">
        <f t="shared" si="15"/>
        <v>342</v>
      </c>
      <c r="I140" s="24" t="s">
        <v>296</v>
      </c>
      <c r="J140" s="29">
        <f t="shared" si="16"/>
        <v>65.25</v>
      </c>
      <c r="K140" s="35">
        <v>38</v>
      </c>
      <c r="L140" s="29">
        <f t="shared" si="18"/>
        <v>38</v>
      </c>
      <c r="M140" s="24" t="s">
        <v>533</v>
      </c>
    </row>
    <row r="141" spans="1:15" s="28" customFormat="1">
      <c r="A141" s="28">
        <v>92</v>
      </c>
      <c r="B141" s="24">
        <v>24677</v>
      </c>
      <c r="C141" s="24" t="s">
        <v>472</v>
      </c>
      <c r="D141" s="24" t="s">
        <v>57</v>
      </c>
      <c r="E141" s="24">
        <v>145</v>
      </c>
      <c r="F141" s="28">
        <f t="shared" si="14"/>
        <v>342</v>
      </c>
      <c r="H141" s="24">
        <f t="shared" si="15"/>
        <v>342</v>
      </c>
      <c r="I141" s="24"/>
      <c r="J141" s="29">
        <f t="shared" si="16"/>
        <v>41.25</v>
      </c>
      <c r="K141" s="35">
        <v>38</v>
      </c>
      <c r="L141" s="29">
        <f t="shared" si="18"/>
        <v>38</v>
      </c>
      <c r="M141" s="24" t="s">
        <v>533</v>
      </c>
    </row>
    <row r="142" spans="1:15" s="28" customFormat="1">
      <c r="A142" s="28">
        <v>93</v>
      </c>
      <c r="B142" s="28">
        <v>22880</v>
      </c>
      <c r="C142" s="28" t="s">
        <v>281</v>
      </c>
      <c r="D142" s="28" t="s">
        <v>19</v>
      </c>
      <c r="E142" s="35">
        <v>186</v>
      </c>
      <c r="F142" s="28">
        <f t="shared" si="14"/>
        <v>99</v>
      </c>
      <c r="H142" s="28">
        <f t="shared" si="15"/>
        <v>99</v>
      </c>
      <c r="J142" s="29">
        <f t="shared" si="16"/>
        <v>10.5</v>
      </c>
      <c r="K142" s="35">
        <v>11</v>
      </c>
      <c r="L142" s="29">
        <f t="shared" si="18"/>
        <v>10.5</v>
      </c>
      <c r="M142" s="24" t="s">
        <v>533</v>
      </c>
    </row>
    <row r="143" spans="1:15" s="28" customFormat="1">
      <c r="A143" s="28">
        <v>94</v>
      </c>
      <c r="B143" s="24">
        <v>24885</v>
      </c>
      <c r="C143" s="24" t="s">
        <v>497</v>
      </c>
      <c r="D143" s="24" t="s">
        <v>19</v>
      </c>
      <c r="E143" s="35">
        <v>162</v>
      </c>
      <c r="F143" s="28">
        <f t="shared" si="14"/>
        <v>261</v>
      </c>
      <c r="H143" s="24">
        <f t="shared" si="15"/>
        <v>261</v>
      </c>
      <c r="J143" s="29">
        <f t="shared" si="16"/>
        <v>28.5</v>
      </c>
      <c r="K143" s="35">
        <v>29</v>
      </c>
      <c r="L143" s="29">
        <f t="shared" si="18"/>
        <v>28.5</v>
      </c>
      <c r="M143" s="24" t="s">
        <v>533</v>
      </c>
      <c r="N143" s="33"/>
      <c r="O143" s="34"/>
    </row>
    <row r="144" spans="1:15" s="28" customFormat="1">
      <c r="A144" s="28">
        <v>95</v>
      </c>
      <c r="B144" s="28">
        <v>22261</v>
      </c>
      <c r="C144" s="28" t="s">
        <v>60</v>
      </c>
      <c r="D144" s="28" t="s">
        <v>24</v>
      </c>
      <c r="E144" s="35">
        <v>171</v>
      </c>
      <c r="F144" s="28">
        <f t="shared" si="14"/>
        <v>198</v>
      </c>
      <c r="H144" s="28">
        <f t="shared" si="15"/>
        <v>198</v>
      </c>
      <c r="J144" s="29">
        <f t="shared" si="16"/>
        <v>21.75</v>
      </c>
      <c r="K144" s="35">
        <v>22</v>
      </c>
      <c r="L144" s="29">
        <f t="shared" si="18"/>
        <v>21.75</v>
      </c>
      <c r="M144" s="24" t="s">
        <v>533</v>
      </c>
    </row>
    <row r="145" spans="1:15" s="28" customFormat="1">
      <c r="A145" s="28">
        <v>96</v>
      </c>
      <c r="B145" s="28">
        <v>17103</v>
      </c>
      <c r="C145" s="28" t="s">
        <v>21</v>
      </c>
      <c r="D145" s="28" t="s">
        <v>12</v>
      </c>
      <c r="E145" s="35">
        <v>216</v>
      </c>
      <c r="F145" s="28">
        <f t="shared" si="14"/>
        <v>0</v>
      </c>
      <c r="G145" s="24"/>
      <c r="H145" s="28">
        <f t="shared" si="15"/>
        <v>0</v>
      </c>
      <c r="J145" s="29">
        <f t="shared" si="16"/>
        <v>-12</v>
      </c>
      <c r="K145" s="35">
        <v>0</v>
      </c>
      <c r="L145" s="29">
        <f t="shared" si="18"/>
        <v>-12</v>
      </c>
      <c r="M145" s="24" t="s">
        <v>533</v>
      </c>
    </row>
    <row r="146" spans="1:15" s="28" customFormat="1">
      <c r="A146" s="28">
        <v>97</v>
      </c>
      <c r="B146" s="28">
        <v>22286</v>
      </c>
      <c r="C146" s="28" t="s">
        <v>144</v>
      </c>
      <c r="D146" s="28" t="s">
        <v>57</v>
      </c>
      <c r="E146" s="35">
        <v>175</v>
      </c>
      <c r="F146" s="28">
        <f t="shared" si="14"/>
        <v>171</v>
      </c>
      <c r="G146" s="24"/>
      <c r="H146" s="28">
        <f t="shared" si="15"/>
        <v>171</v>
      </c>
      <c r="J146" s="29">
        <f t="shared" si="16"/>
        <v>18.75</v>
      </c>
      <c r="K146" s="35">
        <v>19</v>
      </c>
      <c r="L146" s="29">
        <f t="shared" si="18"/>
        <v>18.75</v>
      </c>
      <c r="M146" s="24" t="s">
        <v>533</v>
      </c>
      <c r="N146" s="26"/>
      <c r="O146" s="27"/>
    </row>
    <row r="147" spans="1:15" s="28" customFormat="1">
      <c r="A147" s="28">
        <v>98</v>
      </c>
      <c r="B147" s="24">
        <v>23545</v>
      </c>
      <c r="C147" s="24" t="s">
        <v>526</v>
      </c>
      <c r="D147" s="24" t="s">
        <v>24</v>
      </c>
      <c r="E147" s="35">
        <v>147</v>
      </c>
      <c r="F147" s="28">
        <f t="shared" si="14"/>
        <v>342</v>
      </c>
      <c r="G147" s="24"/>
      <c r="H147" s="28">
        <f t="shared" si="15"/>
        <v>342</v>
      </c>
      <c r="J147" s="29">
        <f t="shared" si="16"/>
        <v>39.75</v>
      </c>
      <c r="K147" s="35">
        <v>38</v>
      </c>
      <c r="L147" s="29">
        <f t="shared" si="18"/>
        <v>38</v>
      </c>
      <c r="M147" s="24" t="s">
        <v>533</v>
      </c>
      <c r="N147" s="26"/>
      <c r="O147" s="27"/>
    </row>
    <row r="148" spans="1:15" s="28" customFormat="1">
      <c r="A148" s="28">
        <v>99</v>
      </c>
      <c r="B148" s="24">
        <v>22506</v>
      </c>
      <c r="C148" s="24" t="s">
        <v>402</v>
      </c>
      <c r="D148" s="24" t="s">
        <v>12</v>
      </c>
      <c r="E148" s="35">
        <v>200</v>
      </c>
      <c r="F148" s="28">
        <f t="shared" si="14"/>
        <v>0</v>
      </c>
      <c r="G148" s="24"/>
      <c r="H148" s="28">
        <f t="shared" si="15"/>
        <v>0</v>
      </c>
      <c r="I148" s="24" t="s">
        <v>403</v>
      </c>
      <c r="J148" s="29">
        <f t="shared" si="16"/>
        <v>0</v>
      </c>
      <c r="K148" s="35">
        <v>0</v>
      </c>
      <c r="L148" s="29">
        <f t="shared" si="18"/>
        <v>0</v>
      </c>
      <c r="M148" s="24" t="s">
        <v>533</v>
      </c>
    </row>
    <row r="149" spans="1:15" s="28" customFormat="1">
      <c r="A149" s="28">
        <v>100</v>
      </c>
      <c r="B149" s="24">
        <v>24369</v>
      </c>
      <c r="C149" s="24" t="s">
        <v>422</v>
      </c>
      <c r="D149" s="24" t="s">
        <v>19</v>
      </c>
      <c r="E149" s="35">
        <v>165</v>
      </c>
      <c r="F149" s="28">
        <f t="shared" si="14"/>
        <v>234</v>
      </c>
      <c r="G149" s="24"/>
      <c r="H149" s="28">
        <f t="shared" si="15"/>
        <v>234</v>
      </c>
      <c r="I149" s="24"/>
      <c r="J149" s="29">
        <f t="shared" si="16"/>
        <v>26.25</v>
      </c>
      <c r="K149" s="35">
        <v>26</v>
      </c>
      <c r="L149" s="29">
        <f t="shared" si="18"/>
        <v>26.25</v>
      </c>
      <c r="M149" s="24" t="s">
        <v>533</v>
      </c>
    </row>
    <row r="150" spans="1:15" s="28" customFormat="1">
      <c r="A150" s="28">
        <v>101</v>
      </c>
      <c r="B150" s="35">
        <v>23305</v>
      </c>
      <c r="C150" s="35" t="s">
        <v>347</v>
      </c>
      <c r="D150" s="35" t="s">
        <v>17</v>
      </c>
      <c r="E150" s="35">
        <v>172</v>
      </c>
      <c r="F150" s="28">
        <f t="shared" si="14"/>
        <v>189</v>
      </c>
      <c r="H150" s="28">
        <f t="shared" si="15"/>
        <v>189</v>
      </c>
      <c r="J150" s="29">
        <f t="shared" si="16"/>
        <v>21</v>
      </c>
      <c r="K150" s="35">
        <v>21</v>
      </c>
      <c r="L150" s="29">
        <f t="shared" si="18"/>
        <v>21</v>
      </c>
      <c r="M150" s="24" t="s">
        <v>533</v>
      </c>
    </row>
    <row r="151" spans="1:15" s="28" customFormat="1">
      <c r="A151" s="28">
        <v>102</v>
      </c>
      <c r="B151" s="28">
        <v>20234</v>
      </c>
      <c r="C151" s="28" t="s">
        <v>172</v>
      </c>
      <c r="D151" s="28" t="s">
        <v>34</v>
      </c>
      <c r="E151" s="35">
        <v>180</v>
      </c>
      <c r="F151" s="28">
        <f t="shared" si="14"/>
        <v>135</v>
      </c>
      <c r="H151" s="28">
        <f t="shared" si="15"/>
        <v>135</v>
      </c>
      <c r="J151" s="29">
        <f t="shared" si="16"/>
        <v>15</v>
      </c>
      <c r="K151" s="35">
        <v>15</v>
      </c>
      <c r="L151" s="29">
        <f t="shared" si="18"/>
        <v>15</v>
      </c>
      <c r="M151" s="24" t="s">
        <v>533</v>
      </c>
    </row>
    <row r="152" spans="1:15" s="28" customFormat="1">
      <c r="A152" s="28">
        <v>103</v>
      </c>
      <c r="B152" s="35">
        <v>23565</v>
      </c>
      <c r="C152" s="35" t="s">
        <v>374</v>
      </c>
      <c r="D152" s="35" t="s">
        <v>12</v>
      </c>
      <c r="E152" s="35">
        <v>181</v>
      </c>
      <c r="F152" s="28">
        <f t="shared" si="14"/>
        <v>126</v>
      </c>
      <c r="G152" s="35"/>
      <c r="H152" s="28">
        <f t="shared" si="15"/>
        <v>126</v>
      </c>
      <c r="J152" s="29">
        <f t="shared" si="16"/>
        <v>14.25</v>
      </c>
      <c r="K152" s="35">
        <v>14</v>
      </c>
      <c r="L152" s="29">
        <f t="shared" si="18"/>
        <v>14.25</v>
      </c>
      <c r="M152" s="24" t="s">
        <v>533</v>
      </c>
    </row>
    <row r="153" spans="1:15" s="28" customFormat="1">
      <c r="A153" s="28">
        <v>104</v>
      </c>
      <c r="B153" s="24">
        <v>24140</v>
      </c>
      <c r="C153" s="24" t="s">
        <v>464</v>
      </c>
      <c r="D153" s="24" t="s">
        <v>17</v>
      </c>
      <c r="E153" s="24">
        <v>186</v>
      </c>
      <c r="F153" s="28">
        <f t="shared" si="14"/>
        <v>99</v>
      </c>
      <c r="H153" s="28">
        <f t="shared" si="15"/>
        <v>99</v>
      </c>
      <c r="J153" s="29">
        <f t="shared" si="16"/>
        <v>10.5</v>
      </c>
      <c r="K153" s="35">
        <v>11</v>
      </c>
      <c r="L153" s="29">
        <f t="shared" si="18"/>
        <v>10.5</v>
      </c>
      <c r="M153" s="24" t="s">
        <v>533</v>
      </c>
    </row>
    <row r="154" spans="1:15" s="28" customFormat="1">
      <c r="A154" s="28">
        <v>105</v>
      </c>
      <c r="B154" s="28">
        <v>22728</v>
      </c>
      <c r="C154" s="28" t="s">
        <v>290</v>
      </c>
      <c r="D154" s="28" t="s">
        <v>19</v>
      </c>
      <c r="E154" s="35">
        <v>157</v>
      </c>
      <c r="F154" s="28">
        <f t="shared" si="14"/>
        <v>288</v>
      </c>
      <c r="H154" s="28">
        <f t="shared" si="15"/>
        <v>288</v>
      </c>
      <c r="I154" s="28" t="s">
        <v>296</v>
      </c>
      <c r="J154" s="29">
        <f t="shared" si="16"/>
        <v>32.25</v>
      </c>
      <c r="K154" s="35">
        <v>32</v>
      </c>
      <c r="L154" s="29">
        <f t="shared" si="18"/>
        <v>32.25</v>
      </c>
      <c r="M154" s="24" t="s">
        <v>533</v>
      </c>
    </row>
    <row r="155" spans="1:15" s="28" customFormat="1">
      <c r="A155" s="28">
        <v>106</v>
      </c>
      <c r="B155" s="24">
        <v>17277</v>
      </c>
      <c r="C155" s="24" t="s">
        <v>234</v>
      </c>
      <c r="D155" s="24" t="s">
        <v>57</v>
      </c>
      <c r="E155" s="35">
        <v>164</v>
      </c>
      <c r="F155" s="28">
        <f t="shared" si="14"/>
        <v>243</v>
      </c>
      <c r="G155" s="24"/>
      <c r="H155" s="28">
        <f t="shared" si="15"/>
        <v>243</v>
      </c>
      <c r="J155" s="29">
        <f t="shared" si="16"/>
        <v>27</v>
      </c>
      <c r="K155" s="35">
        <v>27</v>
      </c>
      <c r="L155" s="29">
        <f>IF(J155&lt;0,0,J155)</f>
        <v>27</v>
      </c>
      <c r="M155" s="24" t="s">
        <v>533</v>
      </c>
    </row>
    <row r="156" spans="1:15" s="28" customFormat="1">
      <c r="A156" s="28">
        <v>107</v>
      </c>
      <c r="B156" s="28">
        <v>21089</v>
      </c>
      <c r="C156" s="28" t="s">
        <v>25</v>
      </c>
      <c r="D156" s="28" t="s">
        <v>19</v>
      </c>
      <c r="E156" s="35">
        <v>182</v>
      </c>
      <c r="F156" s="28">
        <f t="shared" si="14"/>
        <v>126</v>
      </c>
      <c r="G156" s="24"/>
      <c r="H156" s="28">
        <f t="shared" si="15"/>
        <v>126</v>
      </c>
      <c r="J156" s="29">
        <f t="shared" si="16"/>
        <v>13.5</v>
      </c>
      <c r="K156" s="35">
        <v>14</v>
      </c>
      <c r="L156" s="29">
        <f>IF(J156&lt;0,0,J156)</f>
        <v>13.5</v>
      </c>
      <c r="M156" s="24" t="s">
        <v>533</v>
      </c>
    </row>
    <row r="157" spans="1:15" s="28" customFormat="1">
      <c r="A157" s="28">
        <v>108</v>
      </c>
      <c r="B157" s="28">
        <v>17272</v>
      </c>
      <c r="C157" s="28" t="s">
        <v>213</v>
      </c>
      <c r="D157" s="28" t="s">
        <v>17</v>
      </c>
      <c r="E157" s="35">
        <v>177</v>
      </c>
      <c r="F157" s="28">
        <f t="shared" si="14"/>
        <v>153</v>
      </c>
      <c r="H157" s="28">
        <f t="shared" si="15"/>
        <v>153</v>
      </c>
      <c r="J157" s="29">
        <f t="shared" si="16"/>
        <v>17.25</v>
      </c>
      <c r="K157" s="35">
        <v>17</v>
      </c>
      <c r="L157" s="29">
        <f t="shared" ref="L157:L162" si="19">IF(J157&gt;38,38,J157)</f>
        <v>17.25</v>
      </c>
      <c r="M157" s="24" t="s">
        <v>533</v>
      </c>
    </row>
    <row r="158" spans="1:15" s="28" customFormat="1">
      <c r="A158" s="28">
        <v>109</v>
      </c>
      <c r="B158" s="35">
        <v>21654</v>
      </c>
      <c r="C158" s="35" t="s">
        <v>235</v>
      </c>
      <c r="D158" s="35" t="s">
        <v>24</v>
      </c>
      <c r="E158" s="35">
        <v>200</v>
      </c>
      <c r="F158" s="28">
        <f t="shared" si="14"/>
        <v>0</v>
      </c>
      <c r="G158" s="35"/>
      <c r="H158" s="28">
        <f t="shared" si="15"/>
        <v>0</v>
      </c>
      <c r="J158" s="29">
        <f t="shared" si="16"/>
        <v>0</v>
      </c>
      <c r="K158" s="35">
        <v>0</v>
      </c>
      <c r="L158" s="29">
        <f t="shared" si="19"/>
        <v>0</v>
      </c>
      <c r="M158" s="24" t="s">
        <v>533</v>
      </c>
    </row>
    <row r="159" spans="1:15" s="28" customFormat="1">
      <c r="A159" s="28">
        <v>110</v>
      </c>
      <c r="B159" s="28">
        <v>22843</v>
      </c>
      <c r="C159" s="28" t="s">
        <v>304</v>
      </c>
      <c r="D159" s="28" t="s">
        <v>24</v>
      </c>
      <c r="E159" s="35">
        <v>178</v>
      </c>
      <c r="F159" s="28">
        <f t="shared" si="14"/>
        <v>153</v>
      </c>
      <c r="H159" s="28">
        <f t="shared" si="15"/>
        <v>153</v>
      </c>
      <c r="J159" s="29">
        <f t="shared" si="16"/>
        <v>16.5</v>
      </c>
      <c r="K159" s="35">
        <v>17</v>
      </c>
      <c r="L159" s="29">
        <f t="shared" si="19"/>
        <v>16.5</v>
      </c>
      <c r="M159" s="24" t="s">
        <v>533</v>
      </c>
    </row>
    <row r="160" spans="1:15" s="28" customFormat="1">
      <c r="A160" s="28">
        <v>111</v>
      </c>
      <c r="B160" s="35">
        <v>19683</v>
      </c>
      <c r="C160" s="35" t="s">
        <v>342</v>
      </c>
      <c r="D160" s="35" t="s">
        <v>17</v>
      </c>
      <c r="E160" s="35">
        <v>158</v>
      </c>
      <c r="F160" s="28">
        <f t="shared" si="14"/>
        <v>288</v>
      </c>
      <c r="H160" s="28">
        <f t="shared" si="15"/>
        <v>288</v>
      </c>
      <c r="J160" s="29">
        <f t="shared" si="16"/>
        <v>31.5</v>
      </c>
      <c r="K160" s="35">
        <v>32</v>
      </c>
      <c r="L160" s="29">
        <f t="shared" si="19"/>
        <v>31.5</v>
      </c>
      <c r="M160" s="24" t="s">
        <v>533</v>
      </c>
    </row>
    <row r="161" spans="1:15" s="28" customFormat="1">
      <c r="A161" s="28">
        <v>112</v>
      </c>
      <c r="B161" s="28">
        <v>17269</v>
      </c>
      <c r="C161" s="28" t="s">
        <v>173</v>
      </c>
      <c r="D161" s="28" t="s">
        <v>17</v>
      </c>
      <c r="E161" s="35">
        <v>184</v>
      </c>
      <c r="F161" s="28">
        <f t="shared" si="14"/>
        <v>108</v>
      </c>
      <c r="H161" s="28">
        <f t="shared" si="15"/>
        <v>108</v>
      </c>
      <c r="J161" s="29">
        <f t="shared" si="16"/>
        <v>12</v>
      </c>
      <c r="K161" s="35">
        <v>12</v>
      </c>
      <c r="L161" s="29">
        <f t="shared" si="19"/>
        <v>12</v>
      </c>
      <c r="M161" s="24" t="s">
        <v>533</v>
      </c>
    </row>
    <row r="162" spans="1:15" s="28" customFormat="1">
      <c r="A162" s="28">
        <v>113</v>
      </c>
      <c r="B162" s="24">
        <v>24623</v>
      </c>
      <c r="C162" s="24" t="s">
        <v>527</v>
      </c>
      <c r="D162" s="24" t="s">
        <v>17</v>
      </c>
      <c r="E162" s="35">
        <v>134</v>
      </c>
      <c r="F162" s="28">
        <f t="shared" si="14"/>
        <v>342</v>
      </c>
      <c r="H162" s="28">
        <f t="shared" si="15"/>
        <v>342</v>
      </c>
      <c r="J162" s="29">
        <f t="shared" si="16"/>
        <v>49.5</v>
      </c>
      <c r="K162" s="35">
        <v>38</v>
      </c>
      <c r="L162" s="29">
        <f t="shared" si="19"/>
        <v>38</v>
      </c>
      <c r="M162" s="24" t="s">
        <v>533</v>
      </c>
    </row>
    <row r="163" spans="1:15" s="28" customFormat="1">
      <c r="A163" s="28">
        <v>114</v>
      </c>
      <c r="B163" s="28">
        <v>17157</v>
      </c>
      <c r="C163" s="28" t="s">
        <v>259</v>
      </c>
      <c r="D163" t="s">
        <v>12</v>
      </c>
      <c r="E163" s="35">
        <v>200</v>
      </c>
      <c r="F163" s="28">
        <f t="shared" si="14"/>
        <v>0</v>
      </c>
      <c r="H163" s="28">
        <f t="shared" si="15"/>
        <v>0</v>
      </c>
      <c r="J163" s="29">
        <f t="shared" si="16"/>
        <v>0</v>
      </c>
      <c r="K163" s="35">
        <v>0</v>
      </c>
      <c r="L163" s="29">
        <f>IF(J163&lt;0,0,J163)</f>
        <v>0</v>
      </c>
      <c r="M163" s="24" t="s">
        <v>533</v>
      </c>
    </row>
    <row r="164" spans="1:15" s="28" customFormat="1">
      <c r="A164" s="28">
        <v>115</v>
      </c>
      <c r="B164" s="24">
        <v>24175</v>
      </c>
      <c r="C164" s="24" t="s">
        <v>473</v>
      </c>
      <c r="D164" s="24" t="s">
        <v>34</v>
      </c>
      <c r="E164" s="35">
        <v>177</v>
      </c>
      <c r="F164" s="28">
        <f t="shared" si="14"/>
        <v>153</v>
      </c>
      <c r="H164" s="28">
        <f t="shared" si="15"/>
        <v>153</v>
      </c>
      <c r="J164" s="29">
        <f t="shared" si="16"/>
        <v>17.25</v>
      </c>
      <c r="K164" s="35">
        <v>17</v>
      </c>
      <c r="L164" s="29">
        <f>IF(J164&lt;0,0,J164)</f>
        <v>17.25</v>
      </c>
      <c r="M164" s="24" t="s">
        <v>533</v>
      </c>
    </row>
    <row r="165" spans="1:15" s="28" customFormat="1">
      <c r="A165" s="28">
        <v>116</v>
      </c>
      <c r="B165" s="24">
        <v>4335</v>
      </c>
      <c r="C165" s="24" t="s">
        <v>301</v>
      </c>
      <c r="D165" s="24" t="s">
        <v>12</v>
      </c>
      <c r="E165" s="35">
        <v>199</v>
      </c>
      <c r="F165" s="28">
        <f t="shared" si="14"/>
        <v>9</v>
      </c>
      <c r="G165" s="24"/>
      <c r="H165" s="24">
        <f t="shared" si="15"/>
        <v>9</v>
      </c>
      <c r="I165" s="24"/>
      <c r="J165" s="25">
        <f t="shared" si="16"/>
        <v>0.75</v>
      </c>
      <c r="K165" s="35">
        <v>1</v>
      </c>
      <c r="L165" s="25">
        <f t="shared" ref="L165:L183" si="20">IF(J165&gt;38,38,J165)</f>
        <v>0.75</v>
      </c>
      <c r="M165" s="24" t="s">
        <v>533</v>
      </c>
    </row>
    <row r="166" spans="1:15" s="28" customFormat="1">
      <c r="A166" s="28">
        <v>117</v>
      </c>
      <c r="B166" s="24">
        <v>24409</v>
      </c>
      <c r="C166" s="24" t="s">
        <v>486</v>
      </c>
      <c r="D166" s="24" t="s">
        <v>17</v>
      </c>
      <c r="E166" s="35">
        <v>192</v>
      </c>
      <c r="F166" s="28">
        <f t="shared" si="14"/>
        <v>54</v>
      </c>
      <c r="H166" s="28">
        <f t="shared" si="15"/>
        <v>54</v>
      </c>
      <c r="J166" s="29">
        <f t="shared" si="16"/>
        <v>6</v>
      </c>
      <c r="K166" s="35">
        <v>6</v>
      </c>
      <c r="L166" s="29">
        <f t="shared" si="20"/>
        <v>6</v>
      </c>
      <c r="M166" s="24" t="s">
        <v>533</v>
      </c>
    </row>
    <row r="167" spans="1:15" s="28" customFormat="1">
      <c r="A167" s="28">
        <v>118</v>
      </c>
      <c r="B167" s="24">
        <v>20078</v>
      </c>
      <c r="C167" s="24" t="s">
        <v>248</v>
      </c>
      <c r="D167" s="24" t="s">
        <v>34</v>
      </c>
      <c r="E167" s="35">
        <v>196</v>
      </c>
      <c r="F167" s="28">
        <f t="shared" si="14"/>
        <v>27</v>
      </c>
      <c r="H167" s="24">
        <f t="shared" si="15"/>
        <v>27</v>
      </c>
      <c r="J167" s="29">
        <f t="shared" si="16"/>
        <v>3</v>
      </c>
      <c r="K167" s="35">
        <v>3</v>
      </c>
      <c r="L167" s="29">
        <f t="shared" si="20"/>
        <v>3</v>
      </c>
      <c r="M167" s="24" t="s">
        <v>533</v>
      </c>
    </row>
    <row r="168" spans="1:15" s="28" customFormat="1">
      <c r="A168" s="28">
        <v>119</v>
      </c>
      <c r="B168" s="24">
        <v>24040</v>
      </c>
      <c r="C168" s="24" t="s">
        <v>405</v>
      </c>
      <c r="D168" s="24" t="s">
        <v>17</v>
      </c>
      <c r="E168" s="35">
        <v>200</v>
      </c>
      <c r="F168" s="28">
        <f t="shared" si="14"/>
        <v>0</v>
      </c>
      <c r="H168" s="28">
        <f t="shared" si="15"/>
        <v>0</v>
      </c>
      <c r="J168" s="29">
        <f t="shared" si="16"/>
        <v>0</v>
      </c>
      <c r="K168" s="35">
        <v>0</v>
      </c>
      <c r="L168" s="29">
        <f t="shared" si="20"/>
        <v>0</v>
      </c>
      <c r="M168" s="24" t="s">
        <v>533</v>
      </c>
    </row>
    <row r="169" spans="1:15" s="28" customFormat="1">
      <c r="A169" s="28">
        <v>120</v>
      </c>
      <c r="B169" s="28">
        <v>21912</v>
      </c>
      <c r="C169" s="28" t="s">
        <v>180</v>
      </c>
      <c r="D169" s="28" t="s">
        <v>36</v>
      </c>
      <c r="E169" s="35">
        <v>172</v>
      </c>
      <c r="F169" s="28">
        <f t="shared" si="14"/>
        <v>189</v>
      </c>
      <c r="H169" s="28">
        <f t="shared" si="15"/>
        <v>189</v>
      </c>
      <c r="J169" s="29">
        <f t="shared" si="16"/>
        <v>21</v>
      </c>
      <c r="K169" s="35">
        <v>21</v>
      </c>
      <c r="L169" s="29">
        <f t="shared" si="20"/>
        <v>21</v>
      </c>
      <c r="M169" s="24" t="s">
        <v>533</v>
      </c>
    </row>
    <row r="170" spans="1:15" s="28" customFormat="1">
      <c r="A170" s="28">
        <v>121</v>
      </c>
      <c r="B170" s="28">
        <v>22404</v>
      </c>
      <c r="C170" s="28" t="s">
        <v>244</v>
      </c>
      <c r="D170" s="28" t="s">
        <v>34</v>
      </c>
      <c r="E170" s="35">
        <v>185</v>
      </c>
      <c r="F170" s="28">
        <f t="shared" si="14"/>
        <v>99</v>
      </c>
      <c r="H170" s="28">
        <f t="shared" si="15"/>
        <v>99</v>
      </c>
      <c r="J170" s="29">
        <f t="shared" si="16"/>
        <v>11.25</v>
      </c>
      <c r="K170" s="35">
        <v>11</v>
      </c>
      <c r="L170" s="29">
        <f t="shared" si="20"/>
        <v>11.25</v>
      </c>
      <c r="M170" s="24" t="s">
        <v>533</v>
      </c>
    </row>
    <row r="171" spans="1:15" s="28" customFormat="1">
      <c r="A171" s="28">
        <v>122</v>
      </c>
      <c r="B171" s="24">
        <v>24953</v>
      </c>
      <c r="C171" s="24" t="s">
        <v>502</v>
      </c>
      <c r="D171" s="24" t="s">
        <v>19</v>
      </c>
      <c r="E171" s="35">
        <v>208</v>
      </c>
      <c r="F171" s="28">
        <f t="shared" si="14"/>
        <v>0</v>
      </c>
      <c r="H171" s="28">
        <f t="shared" si="15"/>
        <v>0</v>
      </c>
      <c r="J171" s="29">
        <f t="shared" si="16"/>
        <v>-6</v>
      </c>
      <c r="K171" s="35">
        <v>0</v>
      </c>
      <c r="L171" s="29">
        <f t="shared" si="20"/>
        <v>-6</v>
      </c>
      <c r="M171" s="24" t="s">
        <v>533</v>
      </c>
    </row>
    <row r="172" spans="1:15" s="28" customFormat="1">
      <c r="A172" s="28">
        <v>123</v>
      </c>
      <c r="B172" s="24">
        <v>24826</v>
      </c>
      <c r="C172" s="24" t="s">
        <v>528</v>
      </c>
      <c r="D172" s="24" t="s">
        <v>34</v>
      </c>
      <c r="E172" s="35">
        <v>155</v>
      </c>
      <c r="F172" s="28">
        <f t="shared" si="14"/>
        <v>306</v>
      </c>
      <c r="H172" s="28">
        <f t="shared" si="15"/>
        <v>306</v>
      </c>
      <c r="J172" s="29">
        <f t="shared" si="16"/>
        <v>33.75</v>
      </c>
      <c r="K172" s="35">
        <v>34</v>
      </c>
      <c r="L172" s="29">
        <f t="shared" si="20"/>
        <v>33.75</v>
      </c>
      <c r="M172" s="24" t="s">
        <v>533</v>
      </c>
    </row>
    <row r="173" spans="1:15" s="28" customFormat="1">
      <c r="A173" s="28">
        <v>124</v>
      </c>
      <c r="B173" s="24">
        <v>24412</v>
      </c>
      <c r="C173" s="24" t="s">
        <v>406</v>
      </c>
      <c r="D173" s="24" t="s">
        <v>34</v>
      </c>
      <c r="E173" s="35">
        <v>130</v>
      </c>
      <c r="F173" s="28">
        <f t="shared" si="14"/>
        <v>342</v>
      </c>
      <c r="H173" s="28">
        <f t="shared" si="15"/>
        <v>342</v>
      </c>
      <c r="I173" s="24" t="s">
        <v>296</v>
      </c>
      <c r="J173" s="29">
        <f t="shared" si="16"/>
        <v>52.5</v>
      </c>
      <c r="K173" s="35">
        <v>38</v>
      </c>
      <c r="L173" s="29">
        <f t="shared" si="20"/>
        <v>38</v>
      </c>
      <c r="M173" s="24" t="s">
        <v>533</v>
      </c>
    </row>
    <row r="174" spans="1:15" s="28" customFormat="1">
      <c r="A174" s="28">
        <v>125</v>
      </c>
      <c r="B174" s="28">
        <v>19125</v>
      </c>
      <c r="C174" s="28" t="s">
        <v>266</v>
      </c>
      <c r="D174" s="28" t="s">
        <v>24</v>
      </c>
      <c r="E174" s="35">
        <v>194</v>
      </c>
      <c r="F174" s="28">
        <f t="shared" si="14"/>
        <v>45</v>
      </c>
      <c r="H174" s="28">
        <f t="shared" si="15"/>
        <v>45</v>
      </c>
      <c r="J174" s="29">
        <f t="shared" si="16"/>
        <v>4.5</v>
      </c>
      <c r="K174" s="35">
        <v>5</v>
      </c>
      <c r="L174" s="29">
        <f t="shared" si="20"/>
        <v>4.5</v>
      </c>
      <c r="M174" s="24" t="s">
        <v>533</v>
      </c>
      <c r="N174" s="31"/>
      <c r="O174" s="27"/>
    </row>
    <row r="175" spans="1:15" s="28" customFormat="1">
      <c r="A175" s="28">
        <v>126</v>
      </c>
      <c r="B175" s="24">
        <v>24716</v>
      </c>
      <c r="C175" s="24" t="s">
        <v>475</v>
      </c>
      <c r="D175" s="24" t="s">
        <v>34</v>
      </c>
      <c r="E175" s="35">
        <v>150</v>
      </c>
      <c r="F175" s="28">
        <f t="shared" si="14"/>
        <v>342</v>
      </c>
      <c r="H175" s="24">
        <f t="shared" si="15"/>
        <v>342</v>
      </c>
      <c r="J175" s="29">
        <f t="shared" si="16"/>
        <v>37.5</v>
      </c>
      <c r="K175" s="35">
        <v>38</v>
      </c>
      <c r="L175" s="29">
        <f t="shared" si="20"/>
        <v>37.5</v>
      </c>
      <c r="M175" s="24" t="s">
        <v>533</v>
      </c>
    </row>
    <row r="176" spans="1:15" s="28" customFormat="1">
      <c r="A176" s="28">
        <v>127</v>
      </c>
      <c r="B176" s="28">
        <v>21021</v>
      </c>
      <c r="C176" s="28" t="s">
        <v>174</v>
      </c>
      <c r="D176" s="28" t="s">
        <v>57</v>
      </c>
      <c r="E176" s="35">
        <v>164</v>
      </c>
      <c r="F176" s="28">
        <f t="shared" si="14"/>
        <v>243</v>
      </c>
      <c r="H176" s="28">
        <f t="shared" si="15"/>
        <v>243</v>
      </c>
      <c r="J176" s="29">
        <f t="shared" si="16"/>
        <v>27</v>
      </c>
      <c r="K176" s="35">
        <v>27</v>
      </c>
      <c r="L176" s="29">
        <f t="shared" si="20"/>
        <v>27</v>
      </c>
      <c r="M176" s="24" t="s">
        <v>533</v>
      </c>
    </row>
    <row r="177" spans="1:15" s="28" customFormat="1">
      <c r="A177" s="28">
        <v>128</v>
      </c>
      <c r="B177" s="28">
        <v>17039</v>
      </c>
      <c r="C177" s="28" t="s">
        <v>262</v>
      </c>
      <c r="D177" s="28" t="s">
        <v>14</v>
      </c>
      <c r="E177" s="35">
        <v>206</v>
      </c>
      <c r="F177" s="28">
        <f t="shared" si="14"/>
        <v>0</v>
      </c>
      <c r="H177" s="28">
        <f t="shared" si="15"/>
        <v>0</v>
      </c>
      <c r="J177" s="29">
        <f t="shared" si="16"/>
        <v>-4.5</v>
      </c>
      <c r="K177" s="35">
        <v>0</v>
      </c>
      <c r="L177" s="29">
        <f t="shared" si="20"/>
        <v>-4.5</v>
      </c>
      <c r="M177" s="24" t="s">
        <v>533</v>
      </c>
    </row>
    <row r="178" spans="1:15" s="28" customFormat="1">
      <c r="A178" s="28">
        <v>129</v>
      </c>
      <c r="B178" s="28">
        <v>21642</v>
      </c>
      <c r="C178" s="28" t="s">
        <v>217</v>
      </c>
      <c r="D178" s="28" t="s">
        <v>24</v>
      </c>
      <c r="E178" s="35">
        <v>195</v>
      </c>
      <c r="F178" s="28">
        <f t="shared" ref="F178:F241" si="21">K178*9</f>
        <v>36</v>
      </c>
      <c r="H178" s="28">
        <f t="shared" ref="H178:H241" si="22">F178+G178</f>
        <v>36</v>
      </c>
      <c r="J178" s="29">
        <f t="shared" ref="J178:J241" si="23">(200-E178)*(75/100)</f>
        <v>3.75</v>
      </c>
      <c r="K178" s="35">
        <v>4</v>
      </c>
      <c r="L178" s="29">
        <f t="shared" si="20"/>
        <v>3.75</v>
      </c>
      <c r="M178" s="24" t="s">
        <v>533</v>
      </c>
    </row>
    <row r="179" spans="1:15" s="28" customFormat="1">
      <c r="A179" s="28">
        <v>130</v>
      </c>
      <c r="B179" s="24">
        <v>24093</v>
      </c>
      <c r="C179" s="24" t="s">
        <v>476</v>
      </c>
      <c r="D179" s="24" t="s">
        <v>14</v>
      </c>
      <c r="E179" s="35">
        <v>179</v>
      </c>
      <c r="F179" s="28">
        <f t="shared" si="21"/>
        <v>144</v>
      </c>
      <c r="H179" s="24">
        <f t="shared" si="22"/>
        <v>144</v>
      </c>
      <c r="J179" s="29">
        <f t="shared" si="23"/>
        <v>15.75</v>
      </c>
      <c r="K179" s="35">
        <v>16</v>
      </c>
      <c r="L179" s="29">
        <f t="shared" si="20"/>
        <v>15.75</v>
      </c>
      <c r="M179" s="24" t="s">
        <v>533</v>
      </c>
    </row>
    <row r="180" spans="1:15" s="28" customFormat="1">
      <c r="A180" s="28">
        <v>131</v>
      </c>
      <c r="B180" s="28">
        <v>17070</v>
      </c>
      <c r="C180" s="28" t="s">
        <v>146</v>
      </c>
      <c r="D180" s="28" t="s">
        <v>14</v>
      </c>
      <c r="E180" s="35">
        <v>172</v>
      </c>
      <c r="F180" s="28">
        <f t="shared" si="21"/>
        <v>189</v>
      </c>
      <c r="H180" s="28">
        <f t="shared" si="22"/>
        <v>189</v>
      </c>
      <c r="J180" s="29">
        <f t="shared" si="23"/>
        <v>21</v>
      </c>
      <c r="K180" s="35">
        <v>21</v>
      </c>
      <c r="L180" s="29">
        <f t="shared" si="20"/>
        <v>21</v>
      </c>
      <c r="M180" s="24" t="s">
        <v>533</v>
      </c>
    </row>
    <row r="181" spans="1:15" s="28" customFormat="1">
      <c r="A181" s="28">
        <v>132</v>
      </c>
      <c r="B181" s="35">
        <v>23386</v>
      </c>
      <c r="C181" s="35" t="s">
        <v>369</v>
      </c>
      <c r="D181" s="35" t="s">
        <v>17</v>
      </c>
      <c r="E181" s="35">
        <v>187</v>
      </c>
      <c r="F181" s="28">
        <f t="shared" si="21"/>
        <v>90</v>
      </c>
      <c r="H181" s="28">
        <f t="shared" si="22"/>
        <v>90</v>
      </c>
      <c r="J181" s="29">
        <f t="shared" si="23"/>
        <v>9.75</v>
      </c>
      <c r="K181" s="35">
        <v>10</v>
      </c>
      <c r="L181" s="29">
        <f t="shared" si="20"/>
        <v>9.75</v>
      </c>
      <c r="M181" s="24" t="s">
        <v>533</v>
      </c>
    </row>
    <row r="182" spans="1:15" s="28" customFormat="1">
      <c r="A182" s="28">
        <v>133</v>
      </c>
      <c r="B182" s="28">
        <v>21889</v>
      </c>
      <c r="C182" s="28" t="s">
        <v>140</v>
      </c>
      <c r="D182" s="28" t="s">
        <v>36</v>
      </c>
      <c r="E182" s="35">
        <v>169</v>
      </c>
      <c r="F182" s="28">
        <f t="shared" si="21"/>
        <v>207</v>
      </c>
      <c r="H182" s="28">
        <f t="shared" si="22"/>
        <v>207</v>
      </c>
      <c r="J182" s="29">
        <f t="shared" si="23"/>
        <v>23.25</v>
      </c>
      <c r="K182" s="35">
        <v>23</v>
      </c>
      <c r="L182" s="29">
        <f t="shared" si="20"/>
        <v>23.25</v>
      </c>
      <c r="M182" s="24" t="s">
        <v>533</v>
      </c>
    </row>
    <row r="183" spans="1:15" s="28" customFormat="1">
      <c r="A183" s="28">
        <v>134</v>
      </c>
      <c r="B183" s="35">
        <v>23337</v>
      </c>
      <c r="C183" s="35" t="s">
        <v>348</v>
      </c>
      <c r="D183" s="35" t="s">
        <v>24</v>
      </c>
      <c r="E183" s="35">
        <v>184</v>
      </c>
      <c r="F183" s="28">
        <f t="shared" si="21"/>
        <v>108</v>
      </c>
      <c r="H183" s="28">
        <f t="shared" si="22"/>
        <v>108</v>
      </c>
      <c r="J183" s="29">
        <f t="shared" si="23"/>
        <v>12</v>
      </c>
      <c r="K183" s="35">
        <v>12</v>
      </c>
      <c r="L183" s="29">
        <f t="shared" si="20"/>
        <v>12</v>
      </c>
      <c r="M183" s="24" t="s">
        <v>533</v>
      </c>
    </row>
    <row r="184" spans="1:15" s="28" customFormat="1">
      <c r="A184" s="28">
        <v>135</v>
      </c>
      <c r="B184" s="28">
        <v>21883</v>
      </c>
      <c r="C184" s="28" t="s">
        <v>130</v>
      </c>
      <c r="D184" s="28" t="s">
        <v>36</v>
      </c>
      <c r="E184" s="28">
        <v>176</v>
      </c>
      <c r="F184" s="28">
        <f t="shared" si="21"/>
        <v>162</v>
      </c>
      <c r="H184" s="28">
        <f t="shared" si="22"/>
        <v>162</v>
      </c>
      <c r="J184" s="29">
        <f t="shared" si="23"/>
        <v>18</v>
      </c>
      <c r="K184" s="35">
        <v>18</v>
      </c>
      <c r="L184" s="29">
        <f>IF(J184&lt;0,0,J184)</f>
        <v>18</v>
      </c>
      <c r="M184" s="24" t="s">
        <v>533</v>
      </c>
    </row>
    <row r="185" spans="1:15" s="28" customFormat="1">
      <c r="A185" s="28">
        <v>136</v>
      </c>
      <c r="B185" s="28">
        <v>17161</v>
      </c>
      <c r="C185" s="28" t="s">
        <v>41</v>
      </c>
      <c r="D185" s="28" t="s">
        <v>14</v>
      </c>
      <c r="E185" s="35">
        <v>195</v>
      </c>
      <c r="F185" s="28">
        <f t="shared" si="21"/>
        <v>36</v>
      </c>
      <c r="H185" s="28">
        <f t="shared" si="22"/>
        <v>36</v>
      </c>
      <c r="J185" s="29">
        <f t="shared" si="23"/>
        <v>3.75</v>
      </c>
      <c r="K185" s="35">
        <v>4</v>
      </c>
      <c r="L185" s="29">
        <f>IF(J185&gt;38,38,J185)</f>
        <v>3.75</v>
      </c>
      <c r="M185" s="24" t="s">
        <v>533</v>
      </c>
    </row>
    <row r="186" spans="1:15" s="28" customFormat="1">
      <c r="A186" s="28">
        <v>137</v>
      </c>
      <c r="B186" s="28">
        <v>17178</v>
      </c>
      <c r="C186" s="28" t="s">
        <v>250</v>
      </c>
      <c r="D186" s="28" t="s">
        <v>57</v>
      </c>
      <c r="E186" s="35">
        <v>179</v>
      </c>
      <c r="F186" s="28">
        <f t="shared" si="21"/>
        <v>144</v>
      </c>
      <c r="H186" s="28">
        <f t="shared" si="22"/>
        <v>144</v>
      </c>
      <c r="J186" s="29">
        <f t="shared" si="23"/>
        <v>15.75</v>
      </c>
      <c r="K186" s="35">
        <v>16</v>
      </c>
      <c r="L186" s="29">
        <f>IF(J186&gt;38,38,J186)</f>
        <v>15.75</v>
      </c>
      <c r="M186" s="24" t="s">
        <v>533</v>
      </c>
    </row>
    <row r="187" spans="1:15" s="28" customFormat="1">
      <c r="A187" s="28">
        <v>138</v>
      </c>
      <c r="B187" s="28">
        <v>17085</v>
      </c>
      <c r="C187" s="28" t="s">
        <v>37</v>
      </c>
      <c r="D187" s="28" t="s">
        <v>14</v>
      </c>
      <c r="E187" s="35">
        <v>189</v>
      </c>
      <c r="F187" s="28">
        <f t="shared" si="21"/>
        <v>72</v>
      </c>
      <c r="H187" s="28">
        <f t="shared" si="22"/>
        <v>72</v>
      </c>
      <c r="J187" s="29">
        <f t="shared" si="23"/>
        <v>8.25</v>
      </c>
      <c r="K187" s="35">
        <v>8</v>
      </c>
      <c r="L187" s="29">
        <f>IF(J187&lt;0,0,J187)</f>
        <v>8.25</v>
      </c>
      <c r="M187" s="24" t="s">
        <v>533</v>
      </c>
    </row>
    <row r="188" spans="1:15" s="28" customFormat="1">
      <c r="A188" s="28">
        <v>139</v>
      </c>
      <c r="B188" s="28">
        <v>17292</v>
      </c>
      <c r="C188" s="28" t="s">
        <v>206</v>
      </c>
      <c r="D188" s="28" t="s">
        <v>17</v>
      </c>
      <c r="E188" s="35">
        <v>193</v>
      </c>
      <c r="F188" s="28">
        <f t="shared" si="21"/>
        <v>45</v>
      </c>
      <c r="H188" s="28">
        <f t="shared" si="22"/>
        <v>45</v>
      </c>
      <c r="J188" s="29">
        <f t="shared" si="23"/>
        <v>5.25</v>
      </c>
      <c r="K188" s="35">
        <v>5</v>
      </c>
      <c r="L188" s="29">
        <f t="shared" ref="L188:L200" si="24">IF(J188&gt;38,38,J188)</f>
        <v>5.25</v>
      </c>
      <c r="M188" s="24" t="s">
        <v>533</v>
      </c>
    </row>
    <row r="189" spans="1:15" s="28" customFormat="1">
      <c r="A189" s="28">
        <v>140</v>
      </c>
      <c r="B189" s="28">
        <v>21736</v>
      </c>
      <c r="C189" s="28" t="s">
        <v>181</v>
      </c>
      <c r="D189" s="28" t="s">
        <v>24</v>
      </c>
      <c r="E189" s="28">
        <v>203</v>
      </c>
      <c r="F189" s="28">
        <f t="shared" si="21"/>
        <v>0</v>
      </c>
      <c r="H189" s="28">
        <f t="shared" si="22"/>
        <v>0</v>
      </c>
      <c r="J189" s="29">
        <f t="shared" si="23"/>
        <v>-2.25</v>
      </c>
      <c r="K189" s="35">
        <v>0</v>
      </c>
      <c r="L189" s="29">
        <f t="shared" si="24"/>
        <v>-2.25</v>
      </c>
      <c r="M189" s="24" t="s">
        <v>533</v>
      </c>
      <c r="N189" s="31"/>
      <c r="O189" s="27"/>
    </row>
    <row r="190" spans="1:15" s="28" customFormat="1">
      <c r="A190" s="28">
        <v>141</v>
      </c>
      <c r="B190" s="28">
        <v>22228</v>
      </c>
      <c r="C190" s="28" t="s">
        <v>131</v>
      </c>
      <c r="D190" s="28" t="s">
        <v>24</v>
      </c>
      <c r="E190" s="35">
        <v>185</v>
      </c>
      <c r="F190" s="28">
        <f t="shared" si="21"/>
        <v>99</v>
      </c>
      <c r="H190" s="28">
        <f t="shared" si="22"/>
        <v>99</v>
      </c>
      <c r="J190" s="29">
        <f t="shared" si="23"/>
        <v>11.25</v>
      </c>
      <c r="K190" s="35">
        <v>11</v>
      </c>
      <c r="L190" s="29">
        <f t="shared" si="24"/>
        <v>11.25</v>
      </c>
      <c r="M190" s="24" t="s">
        <v>533</v>
      </c>
    </row>
    <row r="191" spans="1:15" s="28" customFormat="1">
      <c r="A191" s="28">
        <v>142</v>
      </c>
      <c r="B191" s="28">
        <v>22630</v>
      </c>
      <c r="C191" s="28" t="s">
        <v>239</v>
      </c>
      <c r="D191" s="28" t="s">
        <v>34</v>
      </c>
      <c r="E191" s="35">
        <v>185</v>
      </c>
      <c r="F191" s="28">
        <f t="shared" si="21"/>
        <v>99</v>
      </c>
      <c r="H191" s="28">
        <f t="shared" si="22"/>
        <v>99</v>
      </c>
      <c r="J191" s="29">
        <f t="shared" si="23"/>
        <v>11.25</v>
      </c>
      <c r="K191" s="35">
        <v>11</v>
      </c>
      <c r="L191" s="29">
        <f t="shared" si="24"/>
        <v>11.25</v>
      </c>
      <c r="M191" s="24" t="s">
        <v>533</v>
      </c>
    </row>
    <row r="192" spans="1:15" s="28" customFormat="1">
      <c r="A192" s="28">
        <v>143</v>
      </c>
      <c r="B192" s="24">
        <v>24513</v>
      </c>
      <c r="C192" s="24" t="s">
        <v>477</v>
      </c>
      <c r="D192" s="24" t="s">
        <v>57</v>
      </c>
      <c r="E192" s="35">
        <v>134</v>
      </c>
      <c r="F192" s="28">
        <f t="shared" si="21"/>
        <v>342</v>
      </c>
      <c r="H192" s="24">
        <f t="shared" si="22"/>
        <v>342</v>
      </c>
      <c r="I192" s="24" t="s">
        <v>296</v>
      </c>
      <c r="J192" s="29">
        <f t="shared" si="23"/>
        <v>49.5</v>
      </c>
      <c r="K192" s="35">
        <v>38</v>
      </c>
      <c r="L192" s="29">
        <f t="shared" si="24"/>
        <v>38</v>
      </c>
      <c r="M192" s="24" t="s">
        <v>533</v>
      </c>
      <c r="N192" s="33"/>
      <c r="O192" s="34"/>
    </row>
    <row r="193" spans="1:15" s="24" customFormat="1">
      <c r="A193" s="28">
        <v>144</v>
      </c>
      <c r="B193" s="28">
        <v>20077</v>
      </c>
      <c r="C193" s="28" t="s">
        <v>240</v>
      </c>
      <c r="D193" s="24" t="s">
        <v>12</v>
      </c>
      <c r="E193" s="35">
        <v>205</v>
      </c>
      <c r="F193" s="28">
        <f t="shared" si="21"/>
        <v>0</v>
      </c>
      <c r="G193" s="28"/>
      <c r="H193" s="28">
        <f t="shared" si="22"/>
        <v>0</v>
      </c>
      <c r="I193" s="28"/>
      <c r="J193" s="29">
        <f t="shared" si="23"/>
        <v>-3.75</v>
      </c>
      <c r="K193" s="35">
        <v>0</v>
      </c>
      <c r="L193" s="29">
        <f t="shared" si="24"/>
        <v>-3.75</v>
      </c>
      <c r="M193" s="24" t="s">
        <v>533</v>
      </c>
      <c r="N193" s="28"/>
      <c r="O193" s="28"/>
    </row>
    <row r="194" spans="1:15" s="24" customFormat="1">
      <c r="A194" s="28">
        <v>145</v>
      </c>
      <c r="B194" s="24">
        <v>20908</v>
      </c>
      <c r="C194" s="24" t="s">
        <v>193</v>
      </c>
      <c r="D194" s="24" t="s">
        <v>34</v>
      </c>
      <c r="E194" s="24">
        <v>192</v>
      </c>
      <c r="F194" s="28">
        <f t="shared" si="21"/>
        <v>54</v>
      </c>
      <c r="G194" s="28"/>
      <c r="H194" s="24">
        <f t="shared" si="22"/>
        <v>54</v>
      </c>
      <c r="I194" s="28"/>
      <c r="J194" s="29">
        <f t="shared" si="23"/>
        <v>6</v>
      </c>
      <c r="K194" s="35">
        <v>6</v>
      </c>
      <c r="L194" s="29">
        <f t="shared" si="24"/>
        <v>6</v>
      </c>
      <c r="M194" s="24" t="s">
        <v>533</v>
      </c>
      <c r="N194" s="28"/>
      <c r="O194" s="28"/>
    </row>
    <row r="195" spans="1:15" s="28" customFormat="1">
      <c r="A195" s="28">
        <v>146</v>
      </c>
      <c r="B195" s="28">
        <v>22994</v>
      </c>
      <c r="C195" s="28" t="s">
        <v>275</v>
      </c>
      <c r="D195" s="28" t="s">
        <v>17</v>
      </c>
      <c r="E195" s="35">
        <v>181</v>
      </c>
      <c r="F195" s="28">
        <f t="shared" si="21"/>
        <v>126</v>
      </c>
      <c r="H195" s="28">
        <f t="shared" si="22"/>
        <v>126</v>
      </c>
      <c r="J195" s="29">
        <f t="shared" si="23"/>
        <v>14.25</v>
      </c>
      <c r="K195" s="35">
        <v>14</v>
      </c>
      <c r="L195" s="29">
        <f t="shared" si="24"/>
        <v>14.25</v>
      </c>
      <c r="M195" s="24" t="s">
        <v>533</v>
      </c>
    </row>
    <row r="196" spans="1:15" s="28" customFormat="1">
      <c r="A196" s="28">
        <v>147</v>
      </c>
      <c r="B196" s="24">
        <v>24129</v>
      </c>
      <c r="C196" s="24" t="s">
        <v>407</v>
      </c>
      <c r="D196" s="24" t="s">
        <v>34</v>
      </c>
      <c r="E196" s="35">
        <v>170</v>
      </c>
      <c r="F196" s="28">
        <f t="shared" si="21"/>
        <v>207</v>
      </c>
      <c r="H196" s="28">
        <f t="shared" si="22"/>
        <v>207</v>
      </c>
      <c r="J196" s="29">
        <f t="shared" si="23"/>
        <v>22.5</v>
      </c>
      <c r="K196" s="35">
        <v>23</v>
      </c>
      <c r="L196" s="29">
        <f t="shared" si="24"/>
        <v>22.5</v>
      </c>
      <c r="M196" s="24" t="s">
        <v>533</v>
      </c>
    </row>
    <row r="197" spans="1:15" s="28" customFormat="1">
      <c r="A197" s="28">
        <v>148</v>
      </c>
      <c r="B197" s="24">
        <v>1058</v>
      </c>
      <c r="C197" s="24" t="s">
        <v>40</v>
      </c>
      <c r="D197" s="24" t="s">
        <v>24</v>
      </c>
      <c r="E197" s="24">
        <v>198</v>
      </c>
      <c r="F197" s="28">
        <f t="shared" si="21"/>
        <v>18</v>
      </c>
      <c r="G197" s="24"/>
      <c r="H197" s="24">
        <f t="shared" si="22"/>
        <v>18</v>
      </c>
      <c r="I197" s="24"/>
      <c r="J197" s="25">
        <f t="shared" si="23"/>
        <v>1.5</v>
      </c>
      <c r="K197" s="35">
        <v>2</v>
      </c>
      <c r="L197" s="25">
        <f t="shared" si="24"/>
        <v>1.5</v>
      </c>
      <c r="M197" s="24" t="s">
        <v>533</v>
      </c>
    </row>
    <row r="198" spans="1:15" s="28" customFormat="1">
      <c r="A198" s="28">
        <v>149</v>
      </c>
      <c r="B198" s="28">
        <v>21890</v>
      </c>
      <c r="C198" s="28" t="s">
        <v>182</v>
      </c>
      <c r="D198" s="28" t="s">
        <v>36</v>
      </c>
      <c r="E198" s="35">
        <v>190</v>
      </c>
      <c r="F198" s="28">
        <f t="shared" si="21"/>
        <v>72</v>
      </c>
      <c r="H198" s="28">
        <f t="shared" si="22"/>
        <v>72</v>
      </c>
      <c r="J198" s="29">
        <f t="shared" si="23"/>
        <v>7.5</v>
      </c>
      <c r="K198" s="35">
        <v>8</v>
      </c>
      <c r="L198" s="29">
        <f t="shared" si="24"/>
        <v>7.5</v>
      </c>
      <c r="M198" s="24" t="s">
        <v>533</v>
      </c>
    </row>
    <row r="199" spans="1:15" s="28" customFormat="1">
      <c r="A199" s="28">
        <v>150</v>
      </c>
      <c r="B199" s="28">
        <v>20035</v>
      </c>
      <c r="C199" s="28" t="s">
        <v>218</v>
      </c>
      <c r="D199" s="28" t="s">
        <v>14</v>
      </c>
      <c r="E199" s="35">
        <v>183</v>
      </c>
      <c r="F199" s="28">
        <f t="shared" si="21"/>
        <v>117</v>
      </c>
      <c r="H199" s="28">
        <f t="shared" si="22"/>
        <v>117</v>
      </c>
      <c r="J199" s="29">
        <f t="shared" si="23"/>
        <v>12.75</v>
      </c>
      <c r="K199" s="35">
        <v>13</v>
      </c>
      <c r="L199" s="29">
        <f t="shared" si="24"/>
        <v>12.75</v>
      </c>
      <c r="M199" s="24" t="s">
        <v>533</v>
      </c>
    </row>
    <row r="200" spans="1:15" s="28" customFormat="1">
      <c r="A200" s="28">
        <v>151</v>
      </c>
      <c r="B200" s="35">
        <v>24119</v>
      </c>
      <c r="C200" s="35" t="s">
        <v>408</v>
      </c>
      <c r="D200" s="35" t="s">
        <v>17</v>
      </c>
      <c r="E200" s="35">
        <v>177</v>
      </c>
      <c r="F200" s="28">
        <f t="shared" si="21"/>
        <v>153</v>
      </c>
      <c r="H200" s="28">
        <f t="shared" si="22"/>
        <v>153</v>
      </c>
      <c r="I200" s="24" t="s">
        <v>296</v>
      </c>
      <c r="J200" s="29">
        <f t="shared" si="23"/>
        <v>17.25</v>
      </c>
      <c r="K200" s="35">
        <v>17</v>
      </c>
      <c r="L200" s="29">
        <f t="shared" si="24"/>
        <v>17.25</v>
      </c>
      <c r="M200" s="24" t="s">
        <v>533</v>
      </c>
    </row>
    <row r="201" spans="1:15" s="28" customFormat="1">
      <c r="A201" s="28">
        <v>152</v>
      </c>
      <c r="B201" s="28">
        <v>22815</v>
      </c>
      <c r="C201" s="28" t="s">
        <v>263</v>
      </c>
      <c r="D201" s="28" t="s">
        <v>14</v>
      </c>
      <c r="E201" s="35">
        <v>204</v>
      </c>
      <c r="F201" s="28">
        <f t="shared" si="21"/>
        <v>0</v>
      </c>
      <c r="H201" s="28">
        <f t="shared" si="22"/>
        <v>0</v>
      </c>
      <c r="J201" s="29">
        <f t="shared" si="23"/>
        <v>-3</v>
      </c>
      <c r="K201" s="35">
        <v>0</v>
      </c>
      <c r="L201" s="29">
        <f>IF(J201&lt;0,0,J201)</f>
        <v>0</v>
      </c>
      <c r="M201" s="24" t="s">
        <v>533</v>
      </c>
    </row>
    <row r="202" spans="1:15" s="28" customFormat="1">
      <c r="A202" s="28">
        <v>153</v>
      </c>
      <c r="B202" s="24">
        <v>24900</v>
      </c>
      <c r="C202" s="24" t="s">
        <v>529</v>
      </c>
      <c r="D202" s="24" t="s">
        <v>17</v>
      </c>
      <c r="E202" s="35">
        <v>166</v>
      </c>
      <c r="F202" s="28">
        <f t="shared" si="21"/>
        <v>234</v>
      </c>
      <c r="H202" s="24">
        <f t="shared" si="22"/>
        <v>234</v>
      </c>
      <c r="J202" s="29">
        <f t="shared" si="23"/>
        <v>25.5</v>
      </c>
      <c r="K202" s="35">
        <v>26</v>
      </c>
      <c r="L202" s="29">
        <f t="shared" ref="L202:L210" si="25">IF(J202&gt;38,38,J202)</f>
        <v>25.5</v>
      </c>
      <c r="M202" s="24" t="s">
        <v>533</v>
      </c>
    </row>
    <row r="203" spans="1:15" s="28" customFormat="1">
      <c r="A203" s="28">
        <v>154</v>
      </c>
      <c r="B203" s="28">
        <v>17257</v>
      </c>
      <c r="C203" s="28" t="s">
        <v>222</v>
      </c>
      <c r="D203" s="28" t="s">
        <v>14</v>
      </c>
      <c r="E203" s="35">
        <v>191</v>
      </c>
      <c r="F203" s="28">
        <f t="shared" si="21"/>
        <v>63</v>
      </c>
      <c r="H203" s="28">
        <f t="shared" si="22"/>
        <v>63</v>
      </c>
      <c r="J203" s="29">
        <f t="shared" si="23"/>
        <v>6.75</v>
      </c>
      <c r="K203" s="35">
        <v>7</v>
      </c>
      <c r="L203" s="29">
        <f t="shared" si="25"/>
        <v>6.75</v>
      </c>
      <c r="M203" s="24" t="s">
        <v>533</v>
      </c>
    </row>
    <row r="204" spans="1:15" s="28" customFormat="1">
      <c r="A204" s="28">
        <v>155</v>
      </c>
      <c r="B204" s="24">
        <v>24773</v>
      </c>
      <c r="C204" s="24" t="s">
        <v>499</v>
      </c>
      <c r="D204" s="24" t="s">
        <v>34</v>
      </c>
      <c r="E204" s="35">
        <v>161</v>
      </c>
      <c r="F204" s="28">
        <f t="shared" si="21"/>
        <v>261</v>
      </c>
      <c r="H204" s="28">
        <f t="shared" si="22"/>
        <v>261</v>
      </c>
      <c r="I204" s="24" t="s">
        <v>296</v>
      </c>
      <c r="J204" s="29">
        <f t="shared" si="23"/>
        <v>29.25</v>
      </c>
      <c r="K204" s="35">
        <v>29</v>
      </c>
      <c r="L204" s="29">
        <f t="shared" si="25"/>
        <v>29.25</v>
      </c>
      <c r="M204" s="24" t="s">
        <v>533</v>
      </c>
    </row>
    <row r="205" spans="1:15" s="28" customFormat="1">
      <c r="A205" s="28">
        <v>156</v>
      </c>
      <c r="B205" s="28">
        <v>17038</v>
      </c>
      <c r="C205" s="28" t="s">
        <v>13</v>
      </c>
      <c r="D205" s="28" t="s">
        <v>12</v>
      </c>
      <c r="E205" s="35">
        <v>198</v>
      </c>
      <c r="F205" s="28">
        <f t="shared" si="21"/>
        <v>18</v>
      </c>
      <c r="H205" s="28">
        <f t="shared" si="22"/>
        <v>18</v>
      </c>
      <c r="J205" s="29">
        <f t="shared" si="23"/>
        <v>1.5</v>
      </c>
      <c r="K205" s="35">
        <v>2</v>
      </c>
      <c r="L205" s="29">
        <f t="shared" si="25"/>
        <v>1.5</v>
      </c>
      <c r="M205" s="24" t="s">
        <v>533</v>
      </c>
    </row>
    <row r="206" spans="1:15" s="28" customFormat="1">
      <c r="A206" s="28">
        <v>157</v>
      </c>
      <c r="B206" s="24">
        <v>25064</v>
      </c>
      <c r="C206" s="24" t="s">
        <v>532</v>
      </c>
      <c r="D206" s="24" t="s">
        <v>17</v>
      </c>
      <c r="E206" s="35">
        <v>0</v>
      </c>
      <c r="F206" s="28">
        <f t="shared" si="21"/>
        <v>342</v>
      </c>
      <c r="H206" s="28">
        <f t="shared" si="22"/>
        <v>342</v>
      </c>
      <c r="J206" s="29">
        <f t="shared" si="23"/>
        <v>150</v>
      </c>
      <c r="K206" s="35">
        <v>38</v>
      </c>
      <c r="L206" s="29">
        <f t="shared" si="25"/>
        <v>38</v>
      </c>
      <c r="M206" s="24" t="s">
        <v>533</v>
      </c>
    </row>
    <row r="207" spans="1:15" s="28" customFormat="1">
      <c r="A207" s="28">
        <v>158</v>
      </c>
      <c r="B207" s="28">
        <v>20598</v>
      </c>
      <c r="C207" s="28" t="s">
        <v>219</v>
      </c>
      <c r="D207" s="28" t="s">
        <v>17</v>
      </c>
      <c r="E207" s="28">
        <v>192</v>
      </c>
      <c r="F207" s="28">
        <f t="shared" si="21"/>
        <v>54</v>
      </c>
      <c r="H207" s="28">
        <f t="shared" si="22"/>
        <v>54</v>
      </c>
      <c r="J207" s="29">
        <f t="shared" si="23"/>
        <v>6</v>
      </c>
      <c r="K207" s="35">
        <v>6</v>
      </c>
      <c r="L207" s="29">
        <f t="shared" si="25"/>
        <v>6</v>
      </c>
      <c r="M207" s="24" t="s">
        <v>533</v>
      </c>
      <c r="N207" s="24"/>
      <c r="O207" s="24"/>
    </row>
    <row r="208" spans="1:15" s="28" customFormat="1">
      <c r="A208" s="28">
        <v>159</v>
      </c>
      <c r="B208" s="24">
        <v>17244</v>
      </c>
      <c r="C208" s="24" t="s">
        <v>195</v>
      </c>
      <c r="D208" s="24" t="s">
        <v>17</v>
      </c>
      <c r="E208" s="24">
        <v>198</v>
      </c>
      <c r="F208" s="28">
        <f t="shared" si="21"/>
        <v>18</v>
      </c>
      <c r="H208" s="28">
        <f t="shared" si="22"/>
        <v>18</v>
      </c>
      <c r="J208" s="29">
        <f t="shared" si="23"/>
        <v>1.5</v>
      </c>
      <c r="K208" s="35">
        <v>2</v>
      </c>
      <c r="L208" s="29">
        <f t="shared" si="25"/>
        <v>1.5</v>
      </c>
      <c r="M208" s="24" t="s">
        <v>533</v>
      </c>
      <c r="N208" s="24"/>
      <c r="O208" s="24"/>
    </row>
    <row r="209" spans="1:15" s="28" customFormat="1">
      <c r="A209" s="28">
        <v>160</v>
      </c>
      <c r="B209" s="24">
        <v>24021</v>
      </c>
      <c r="C209" s="24" t="s">
        <v>409</v>
      </c>
      <c r="D209" s="24" t="s">
        <v>17</v>
      </c>
      <c r="E209" s="35">
        <v>196</v>
      </c>
      <c r="F209" s="28">
        <f t="shared" si="21"/>
        <v>27</v>
      </c>
      <c r="H209" s="28">
        <f t="shared" si="22"/>
        <v>27</v>
      </c>
      <c r="J209" s="29">
        <f t="shared" si="23"/>
        <v>3</v>
      </c>
      <c r="K209" s="35">
        <v>3</v>
      </c>
      <c r="L209" s="29">
        <f t="shared" si="25"/>
        <v>3</v>
      </c>
      <c r="M209" s="24" t="s">
        <v>533</v>
      </c>
    </row>
    <row r="210" spans="1:15" s="28" customFormat="1">
      <c r="A210" s="28">
        <v>161</v>
      </c>
      <c r="B210" s="28">
        <v>20791</v>
      </c>
      <c r="C210" s="28" t="s">
        <v>113</v>
      </c>
      <c r="D210" s="28" t="s">
        <v>17</v>
      </c>
      <c r="E210" s="35">
        <v>177</v>
      </c>
      <c r="F210" s="28">
        <f t="shared" si="21"/>
        <v>153</v>
      </c>
      <c r="H210" s="28">
        <f t="shared" si="22"/>
        <v>153</v>
      </c>
      <c r="J210" s="29">
        <f t="shared" si="23"/>
        <v>17.25</v>
      </c>
      <c r="K210" s="35">
        <v>17</v>
      </c>
      <c r="L210" s="29">
        <f t="shared" si="25"/>
        <v>17.25</v>
      </c>
      <c r="M210" s="24" t="s">
        <v>533</v>
      </c>
    </row>
    <row r="211" spans="1:15" s="28" customFormat="1">
      <c r="A211" s="28">
        <v>162</v>
      </c>
      <c r="B211" s="28">
        <v>17313</v>
      </c>
      <c r="C211" s="28" t="s">
        <v>43</v>
      </c>
      <c r="D211" s="28" t="s">
        <v>12</v>
      </c>
      <c r="E211" s="35">
        <v>215</v>
      </c>
      <c r="F211" s="28">
        <f t="shared" si="21"/>
        <v>0</v>
      </c>
      <c r="G211" s="24"/>
      <c r="H211" s="28">
        <f t="shared" si="22"/>
        <v>0</v>
      </c>
      <c r="J211" s="29">
        <f t="shared" si="23"/>
        <v>-11.25</v>
      </c>
      <c r="K211" s="35">
        <v>0</v>
      </c>
      <c r="L211" s="29">
        <f>IF(J211&lt;0,0,J211)</f>
        <v>0</v>
      </c>
      <c r="M211" s="24" t="s">
        <v>533</v>
      </c>
    </row>
    <row r="212" spans="1:15" s="28" customFormat="1">
      <c r="A212" s="28">
        <v>163</v>
      </c>
      <c r="B212" s="24">
        <v>24784</v>
      </c>
      <c r="C212" s="24" t="s">
        <v>479</v>
      </c>
      <c r="D212" s="24" t="s">
        <v>34</v>
      </c>
      <c r="E212" s="35">
        <v>146</v>
      </c>
      <c r="F212" s="28">
        <f t="shared" si="21"/>
        <v>342</v>
      </c>
      <c r="G212" s="24"/>
      <c r="H212" s="28">
        <f t="shared" si="22"/>
        <v>342</v>
      </c>
      <c r="J212" s="29">
        <f t="shared" si="23"/>
        <v>40.5</v>
      </c>
      <c r="K212" s="35">
        <v>38</v>
      </c>
      <c r="L212" s="29">
        <f>IF(J212&lt;0,0,J212)</f>
        <v>40.5</v>
      </c>
      <c r="M212" s="24" t="s">
        <v>533</v>
      </c>
    </row>
    <row r="213" spans="1:15" s="28" customFormat="1">
      <c r="A213" s="28">
        <v>164</v>
      </c>
      <c r="B213" s="24">
        <v>22275</v>
      </c>
      <c r="C213" s="24" t="s">
        <v>93</v>
      </c>
      <c r="D213" s="24" t="s">
        <v>19</v>
      </c>
      <c r="E213" s="35">
        <v>138</v>
      </c>
      <c r="F213" s="28">
        <f t="shared" si="21"/>
        <v>342</v>
      </c>
      <c r="G213" s="35"/>
      <c r="H213" s="28">
        <f t="shared" si="22"/>
        <v>342</v>
      </c>
      <c r="J213" s="29">
        <f t="shared" si="23"/>
        <v>46.5</v>
      </c>
      <c r="K213" s="35">
        <v>38</v>
      </c>
      <c r="L213" s="29">
        <f t="shared" ref="L213:L223" si="26">IF(J213&gt;38,38,J213)</f>
        <v>38</v>
      </c>
      <c r="M213" s="24" t="s">
        <v>533</v>
      </c>
    </row>
    <row r="214" spans="1:15" s="28" customFormat="1">
      <c r="A214" s="28">
        <v>165</v>
      </c>
      <c r="B214" s="28">
        <v>22603</v>
      </c>
      <c r="C214" s="28" t="s">
        <v>94</v>
      </c>
      <c r="D214" s="28" t="s">
        <v>24</v>
      </c>
      <c r="E214" s="35">
        <v>208</v>
      </c>
      <c r="F214" s="28">
        <f t="shared" si="21"/>
        <v>0</v>
      </c>
      <c r="H214" s="28">
        <f t="shared" si="22"/>
        <v>0</v>
      </c>
      <c r="J214" s="29">
        <f t="shared" si="23"/>
        <v>-6</v>
      </c>
      <c r="K214" s="35">
        <v>0</v>
      </c>
      <c r="L214" s="29">
        <f t="shared" si="26"/>
        <v>-6</v>
      </c>
      <c r="M214" s="24" t="s">
        <v>533</v>
      </c>
    </row>
    <row r="215" spans="1:15" s="28" customFormat="1">
      <c r="A215" s="28">
        <v>166</v>
      </c>
      <c r="B215" s="28">
        <v>21138</v>
      </c>
      <c r="C215" s="28" t="s">
        <v>77</v>
      </c>
      <c r="D215" s="28" t="s">
        <v>17</v>
      </c>
      <c r="E215" s="35">
        <v>180</v>
      </c>
      <c r="F215" s="28">
        <f t="shared" si="21"/>
        <v>135</v>
      </c>
      <c r="G215" s="24"/>
      <c r="H215" s="28">
        <f t="shared" si="22"/>
        <v>135</v>
      </c>
      <c r="J215" s="29">
        <f t="shared" si="23"/>
        <v>15</v>
      </c>
      <c r="K215" s="35">
        <v>15</v>
      </c>
      <c r="L215" s="29">
        <f t="shared" si="26"/>
        <v>15</v>
      </c>
      <c r="M215" s="24" t="s">
        <v>533</v>
      </c>
    </row>
    <row r="216" spans="1:15" s="28" customFormat="1">
      <c r="A216" s="28">
        <v>167</v>
      </c>
      <c r="B216" s="24">
        <v>24940</v>
      </c>
      <c r="C216" s="24" t="s">
        <v>530</v>
      </c>
      <c r="D216" s="24" t="s">
        <v>12</v>
      </c>
      <c r="E216" s="35">
        <v>169</v>
      </c>
      <c r="F216" s="28">
        <f t="shared" si="21"/>
        <v>207</v>
      </c>
      <c r="G216" s="24"/>
      <c r="H216" s="28">
        <f t="shared" si="22"/>
        <v>207</v>
      </c>
      <c r="J216" s="29">
        <f t="shared" si="23"/>
        <v>23.25</v>
      </c>
      <c r="K216" s="35">
        <v>23</v>
      </c>
      <c r="L216" s="29">
        <f t="shared" si="26"/>
        <v>23.25</v>
      </c>
      <c r="M216" s="24" t="s">
        <v>533</v>
      </c>
    </row>
    <row r="217" spans="1:15" s="28" customFormat="1">
      <c r="A217" s="28">
        <v>168</v>
      </c>
      <c r="B217" s="24">
        <v>23384</v>
      </c>
      <c r="C217" s="24" t="s">
        <v>410</v>
      </c>
      <c r="D217" s="24" t="s">
        <v>34</v>
      </c>
      <c r="E217" s="35">
        <v>132</v>
      </c>
      <c r="F217" s="28">
        <f t="shared" si="21"/>
        <v>342</v>
      </c>
      <c r="G217" s="24"/>
      <c r="H217" s="28">
        <f t="shared" si="22"/>
        <v>342</v>
      </c>
      <c r="I217" s="24" t="s">
        <v>296</v>
      </c>
      <c r="J217" s="29">
        <f t="shared" si="23"/>
        <v>51</v>
      </c>
      <c r="K217" s="35">
        <v>38</v>
      </c>
      <c r="L217" s="29">
        <f t="shared" si="26"/>
        <v>38</v>
      </c>
      <c r="M217" s="24" t="s">
        <v>533</v>
      </c>
    </row>
    <row r="218" spans="1:15" s="28" customFormat="1">
      <c r="A218" s="28">
        <v>169</v>
      </c>
      <c r="B218" s="24">
        <v>24210</v>
      </c>
      <c r="C218" s="24" t="s">
        <v>424</v>
      </c>
      <c r="D218" s="24" t="s">
        <v>24</v>
      </c>
      <c r="E218" s="35">
        <v>145</v>
      </c>
      <c r="F218" s="28">
        <f t="shared" si="21"/>
        <v>342</v>
      </c>
      <c r="H218" s="28">
        <f t="shared" si="22"/>
        <v>342</v>
      </c>
      <c r="I218" s="24" t="s">
        <v>296</v>
      </c>
      <c r="J218" s="29">
        <f t="shared" si="23"/>
        <v>41.25</v>
      </c>
      <c r="K218" s="35">
        <v>38</v>
      </c>
      <c r="L218" s="29">
        <f t="shared" si="26"/>
        <v>38</v>
      </c>
      <c r="M218" s="24" t="s">
        <v>533</v>
      </c>
      <c r="N218" s="31"/>
      <c r="O218" s="27"/>
    </row>
    <row r="219" spans="1:15" s="28" customFormat="1">
      <c r="A219" s="28">
        <v>170</v>
      </c>
      <c r="B219" s="28">
        <v>22881</v>
      </c>
      <c r="C219" s="28" t="s">
        <v>280</v>
      </c>
      <c r="D219" s="28" t="s">
        <v>19</v>
      </c>
      <c r="E219" s="35">
        <v>181</v>
      </c>
      <c r="F219" s="28">
        <f t="shared" si="21"/>
        <v>126</v>
      </c>
      <c r="H219" s="28">
        <f t="shared" si="22"/>
        <v>126</v>
      </c>
      <c r="J219" s="29">
        <f t="shared" si="23"/>
        <v>14.25</v>
      </c>
      <c r="K219" s="35">
        <v>14</v>
      </c>
      <c r="L219" s="29">
        <f t="shared" si="26"/>
        <v>14.25</v>
      </c>
      <c r="M219" s="24" t="s">
        <v>533</v>
      </c>
    </row>
    <row r="220" spans="1:15" s="28" customFormat="1">
      <c r="A220" s="28">
        <v>171</v>
      </c>
      <c r="B220" s="24">
        <v>22658</v>
      </c>
      <c r="C220" s="24" t="s">
        <v>412</v>
      </c>
      <c r="D220" s="24" t="s">
        <v>57</v>
      </c>
      <c r="E220" s="35">
        <v>150</v>
      </c>
      <c r="F220" s="28">
        <f t="shared" si="21"/>
        <v>342</v>
      </c>
      <c r="G220" s="24"/>
      <c r="H220" s="28">
        <f t="shared" si="22"/>
        <v>342</v>
      </c>
      <c r="I220" s="24"/>
      <c r="J220" s="29">
        <f t="shared" si="23"/>
        <v>37.5</v>
      </c>
      <c r="K220" s="35">
        <v>38</v>
      </c>
      <c r="L220" s="29">
        <f t="shared" si="26"/>
        <v>37.5</v>
      </c>
      <c r="M220" s="24" t="s">
        <v>533</v>
      </c>
    </row>
    <row r="221" spans="1:15" s="28" customFormat="1">
      <c r="A221" s="28">
        <v>172</v>
      </c>
      <c r="B221" s="28">
        <v>17147</v>
      </c>
      <c r="C221" s="28" t="s">
        <v>11</v>
      </c>
      <c r="D221" s="28" t="s">
        <v>12</v>
      </c>
      <c r="E221" s="35">
        <v>220</v>
      </c>
      <c r="F221" s="28">
        <f t="shared" si="21"/>
        <v>0</v>
      </c>
      <c r="G221" s="24"/>
      <c r="H221" s="28">
        <f t="shared" si="22"/>
        <v>0</v>
      </c>
      <c r="J221" s="29">
        <f t="shared" si="23"/>
        <v>-15</v>
      </c>
      <c r="K221" s="35">
        <v>0</v>
      </c>
      <c r="L221" s="29">
        <f t="shared" si="26"/>
        <v>-15</v>
      </c>
      <c r="M221" s="24" t="s">
        <v>533</v>
      </c>
    </row>
    <row r="222" spans="1:15" s="28" customFormat="1">
      <c r="A222" s="28">
        <v>173</v>
      </c>
      <c r="B222" s="28">
        <v>22879</v>
      </c>
      <c r="C222" s="28" t="s">
        <v>282</v>
      </c>
      <c r="D222" s="28" t="s">
        <v>19</v>
      </c>
      <c r="E222" s="35">
        <v>170</v>
      </c>
      <c r="F222" s="28">
        <f t="shared" si="21"/>
        <v>207</v>
      </c>
      <c r="H222" s="28">
        <f t="shared" si="22"/>
        <v>207</v>
      </c>
      <c r="J222" s="29">
        <f t="shared" si="23"/>
        <v>22.5</v>
      </c>
      <c r="K222" s="35">
        <v>23</v>
      </c>
      <c r="L222" s="29">
        <f t="shared" si="26"/>
        <v>22.5</v>
      </c>
      <c r="M222" s="24" t="s">
        <v>533</v>
      </c>
    </row>
    <row r="223" spans="1:15" s="28" customFormat="1">
      <c r="A223" s="28">
        <v>174</v>
      </c>
      <c r="B223" s="28">
        <v>17205</v>
      </c>
      <c r="C223" s="28" t="s">
        <v>229</v>
      </c>
      <c r="D223" s="28" t="s">
        <v>17</v>
      </c>
      <c r="E223" s="35">
        <v>186</v>
      </c>
      <c r="F223" s="28">
        <f t="shared" si="21"/>
        <v>99</v>
      </c>
      <c r="G223" s="24"/>
      <c r="H223" s="28">
        <f t="shared" si="22"/>
        <v>99</v>
      </c>
      <c r="J223" s="29">
        <f t="shared" si="23"/>
        <v>10.5</v>
      </c>
      <c r="K223" s="35">
        <v>11</v>
      </c>
      <c r="L223" s="29">
        <f t="shared" si="26"/>
        <v>10.5</v>
      </c>
      <c r="M223" s="24" t="s">
        <v>533</v>
      </c>
    </row>
    <row r="224" spans="1:15" s="28" customFormat="1">
      <c r="A224" s="28">
        <v>175</v>
      </c>
      <c r="B224" s="28">
        <v>20081</v>
      </c>
      <c r="C224" s="28" t="s">
        <v>242</v>
      </c>
      <c r="D224" s="28" t="s">
        <v>34</v>
      </c>
      <c r="E224" s="35">
        <v>194</v>
      </c>
      <c r="F224" s="28">
        <f t="shared" si="21"/>
        <v>45</v>
      </c>
      <c r="H224" s="28">
        <f t="shared" si="22"/>
        <v>45</v>
      </c>
      <c r="J224" s="29">
        <f t="shared" si="23"/>
        <v>4.5</v>
      </c>
      <c r="K224" s="35">
        <v>5</v>
      </c>
      <c r="L224" s="29">
        <f>IF(J224&lt;0,0,J224)</f>
        <v>4.5</v>
      </c>
      <c r="M224" s="24" t="s">
        <v>533</v>
      </c>
    </row>
    <row r="225" spans="1:13" s="28" customFormat="1">
      <c r="A225" s="28">
        <v>176</v>
      </c>
      <c r="B225" s="28">
        <v>20233</v>
      </c>
      <c r="C225" s="28" t="s">
        <v>197</v>
      </c>
      <c r="D225" s="28" t="s">
        <v>34</v>
      </c>
      <c r="E225" s="35">
        <v>182</v>
      </c>
      <c r="F225" s="28">
        <f t="shared" si="21"/>
        <v>126</v>
      </c>
      <c r="H225" s="28">
        <f t="shared" si="22"/>
        <v>126</v>
      </c>
      <c r="J225" s="29">
        <f t="shared" si="23"/>
        <v>13.5</v>
      </c>
      <c r="K225" s="35">
        <v>14</v>
      </c>
      <c r="L225" s="29">
        <f>IF(J225&gt;38,38,J225)</f>
        <v>13.5</v>
      </c>
      <c r="M225" s="24" t="s">
        <v>533</v>
      </c>
    </row>
    <row r="226" spans="1:13" s="28" customFormat="1">
      <c r="A226" s="28">
        <v>177</v>
      </c>
      <c r="B226" s="35">
        <v>17290</v>
      </c>
      <c r="C226" s="35" t="s">
        <v>355</v>
      </c>
      <c r="D226" s="35" t="s">
        <v>57</v>
      </c>
      <c r="E226" s="35">
        <v>160</v>
      </c>
      <c r="F226" s="28">
        <f t="shared" si="21"/>
        <v>270</v>
      </c>
      <c r="H226" s="28">
        <f t="shared" si="22"/>
        <v>270</v>
      </c>
      <c r="J226" s="29">
        <f t="shared" si="23"/>
        <v>30</v>
      </c>
      <c r="K226" s="35">
        <v>30</v>
      </c>
      <c r="L226" s="29">
        <f>IF(J226&lt;0,0,J226)</f>
        <v>30</v>
      </c>
      <c r="M226" s="24" t="s">
        <v>533</v>
      </c>
    </row>
    <row r="227" spans="1:13" s="28" customFormat="1">
      <c r="A227" s="28">
        <v>178</v>
      </c>
      <c r="B227" s="28">
        <v>21886</v>
      </c>
      <c r="C227" s="28" t="s">
        <v>133</v>
      </c>
      <c r="D227" s="28" t="s">
        <v>36</v>
      </c>
      <c r="E227" s="35">
        <v>174</v>
      </c>
      <c r="F227" s="28">
        <f t="shared" si="21"/>
        <v>180</v>
      </c>
      <c r="G227" s="24"/>
      <c r="H227" s="28">
        <f t="shared" si="22"/>
        <v>180</v>
      </c>
      <c r="J227" s="29">
        <f t="shared" si="23"/>
        <v>19.5</v>
      </c>
      <c r="K227" s="35">
        <v>20</v>
      </c>
      <c r="L227" s="29">
        <f t="shared" ref="L227:L232" si="27">IF(J227&gt;38,38,J227)</f>
        <v>19.5</v>
      </c>
      <c r="M227" s="24" t="s">
        <v>533</v>
      </c>
    </row>
    <row r="228" spans="1:13" s="28" customFormat="1">
      <c r="A228" s="28">
        <v>179</v>
      </c>
      <c r="B228" s="24">
        <v>24589</v>
      </c>
      <c r="C228" s="24" t="s">
        <v>480</v>
      </c>
      <c r="D228" s="24" t="s">
        <v>19</v>
      </c>
      <c r="E228" s="35">
        <v>153</v>
      </c>
      <c r="F228" s="28">
        <f t="shared" si="21"/>
        <v>315</v>
      </c>
      <c r="G228" s="24"/>
      <c r="H228" s="24">
        <f t="shared" si="22"/>
        <v>315</v>
      </c>
      <c r="J228" s="29">
        <f t="shared" si="23"/>
        <v>35.25</v>
      </c>
      <c r="K228" s="35">
        <v>35</v>
      </c>
      <c r="L228" s="29">
        <f t="shared" si="27"/>
        <v>35.25</v>
      </c>
      <c r="M228" s="24" t="s">
        <v>533</v>
      </c>
    </row>
    <row r="229" spans="1:13" s="28" customFormat="1">
      <c r="A229" s="28">
        <v>180</v>
      </c>
      <c r="B229" s="24">
        <v>24529</v>
      </c>
      <c r="C229" s="24" t="s">
        <v>425</v>
      </c>
      <c r="D229" s="24" t="s">
        <v>17</v>
      </c>
      <c r="E229" s="35">
        <v>182</v>
      </c>
      <c r="F229" s="28">
        <f t="shared" si="21"/>
        <v>126</v>
      </c>
      <c r="G229" s="24"/>
      <c r="H229" s="28">
        <f t="shared" si="22"/>
        <v>126</v>
      </c>
      <c r="J229" s="29">
        <f t="shared" si="23"/>
        <v>13.5</v>
      </c>
      <c r="K229" s="35">
        <v>14</v>
      </c>
      <c r="L229" s="29">
        <f t="shared" si="27"/>
        <v>13.5</v>
      </c>
      <c r="M229" s="24" t="s">
        <v>533</v>
      </c>
    </row>
    <row r="230" spans="1:13" s="28" customFormat="1">
      <c r="A230" s="28">
        <v>181</v>
      </c>
      <c r="B230" s="28">
        <v>17286</v>
      </c>
      <c r="C230" s="28" t="s">
        <v>256</v>
      </c>
      <c r="D230" s="28" t="s">
        <v>12</v>
      </c>
      <c r="E230" s="35">
        <v>201</v>
      </c>
      <c r="F230" s="28">
        <f t="shared" si="21"/>
        <v>0</v>
      </c>
      <c r="H230" s="28">
        <f t="shared" si="22"/>
        <v>0</v>
      </c>
      <c r="J230" s="29">
        <f t="shared" si="23"/>
        <v>-0.75</v>
      </c>
      <c r="K230" s="35">
        <v>0</v>
      </c>
      <c r="L230" s="29">
        <f t="shared" si="27"/>
        <v>-0.75</v>
      </c>
      <c r="M230" s="24" t="s">
        <v>533</v>
      </c>
    </row>
    <row r="231" spans="1:13" s="28" customFormat="1">
      <c r="A231" s="28">
        <v>182</v>
      </c>
      <c r="B231" s="35">
        <v>24732</v>
      </c>
      <c r="C231" s="35" t="s">
        <v>465</v>
      </c>
      <c r="D231" s="35" t="s">
        <v>19</v>
      </c>
      <c r="E231" s="35">
        <v>210</v>
      </c>
      <c r="F231" s="28">
        <f t="shared" si="21"/>
        <v>0</v>
      </c>
      <c r="H231" s="28">
        <f t="shared" si="22"/>
        <v>0</v>
      </c>
      <c r="I231" s="24" t="s">
        <v>296</v>
      </c>
      <c r="J231" s="29">
        <f t="shared" si="23"/>
        <v>-7.5</v>
      </c>
      <c r="K231" s="35">
        <v>0</v>
      </c>
      <c r="L231" s="29">
        <f t="shared" si="27"/>
        <v>-7.5</v>
      </c>
      <c r="M231" s="24" t="s">
        <v>533</v>
      </c>
    </row>
    <row r="232" spans="1:13" s="28" customFormat="1">
      <c r="A232" s="28">
        <v>183</v>
      </c>
      <c r="B232" s="28">
        <v>22227</v>
      </c>
      <c r="C232" s="28" t="s">
        <v>100</v>
      </c>
      <c r="D232" s="28" t="s">
        <v>24</v>
      </c>
      <c r="E232" s="35">
        <v>178</v>
      </c>
      <c r="F232" s="28">
        <f t="shared" si="21"/>
        <v>153</v>
      </c>
      <c r="H232" s="28">
        <f t="shared" si="22"/>
        <v>153</v>
      </c>
      <c r="J232" s="29">
        <f t="shared" si="23"/>
        <v>16.5</v>
      </c>
      <c r="K232" s="35">
        <v>17</v>
      </c>
      <c r="L232" s="29">
        <f t="shared" si="27"/>
        <v>16.5</v>
      </c>
      <c r="M232" s="24" t="s">
        <v>533</v>
      </c>
    </row>
    <row r="233" spans="1:13" s="28" customFormat="1">
      <c r="A233" s="28">
        <v>184</v>
      </c>
      <c r="B233" s="24">
        <v>24122</v>
      </c>
      <c r="C233" s="24" t="s">
        <v>413</v>
      </c>
      <c r="D233" s="24" t="s">
        <v>17</v>
      </c>
      <c r="E233" s="35">
        <v>152</v>
      </c>
      <c r="F233" s="28">
        <f t="shared" si="21"/>
        <v>324</v>
      </c>
      <c r="H233" s="28">
        <f t="shared" si="22"/>
        <v>324</v>
      </c>
      <c r="J233" s="29">
        <f t="shared" si="23"/>
        <v>36</v>
      </c>
      <c r="K233" s="35">
        <v>36</v>
      </c>
      <c r="L233" s="29">
        <f>IF(J233&lt;0,0,J233)</f>
        <v>36</v>
      </c>
      <c r="M233" s="24" t="s">
        <v>533</v>
      </c>
    </row>
    <row r="234" spans="1:13" s="28" customFormat="1">
      <c r="A234" s="28">
        <v>185</v>
      </c>
      <c r="B234" s="28">
        <v>21257</v>
      </c>
      <c r="C234" s="28" t="s">
        <v>32</v>
      </c>
      <c r="D234" s="28" t="s">
        <v>19</v>
      </c>
      <c r="E234" s="35">
        <v>179</v>
      </c>
      <c r="F234" s="28">
        <f t="shared" si="21"/>
        <v>144</v>
      </c>
      <c r="H234" s="28">
        <f t="shared" si="22"/>
        <v>144</v>
      </c>
      <c r="J234" s="29">
        <f t="shared" si="23"/>
        <v>15.75</v>
      </c>
      <c r="K234" s="35">
        <v>16</v>
      </c>
      <c r="L234" s="29">
        <f>IF(J234&lt;0,0,J234)</f>
        <v>15.75</v>
      </c>
      <c r="M234" s="24" t="s">
        <v>533</v>
      </c>
    </row>
    <row r="235" spans="1:13" s="28" customFormat="1">
      <c r="A235" s="28">
        <v>186</v>
      </c>
      <c r="B235" s="24">
        <v>19333</v>
      </c>
      <c r="C235" s="24" t="s">
        <v>481</v>
      </c>
      <c r="D235" s="24" t="s">
        <v>19</v>
      </c>
      <c r="E235" s="35">
        <v>199</v>
      </c>
      <c r="F235" s="28">
        <f t="shared" si="21"/>
        <v>9</v>
      </c>
      <c r="H235" s="28">
        <f t="shared" si="22"/>
        <v>9</v>
      </c>
      <c r="J235" s="29">
        <f t="shared" si="23"/>
        <v>0.75</v>
      </c>
      <c r="K235" s="35">
        <v>1</v>
      </c>
      <c r="L235" s="29">
        <f>IF(J235&lt;0,0,J235)</f>
        <v>0.75</v>
      </c>
      <c r="M235" s="24" t="s">
        <v>533</v>
      </c>
    </row>
    <row r="236" spans="1:13" s="28" customFormat="1">
      <c r="A236" s="28">
        <v>187</v>
      </c>
      <c r="B236" s="28">
        <v>20304</v>
      </c>
      <c r="C236" s="28" t="s">
        <v>16</v>
      </c>
      <c r="D236" s="28" t="s">
        <v>17</v>
      </c>
      <c r="E236" s="35">
        <v>214</v>
      </c>
      <c r="F236" s="28">
        <f t="shared" si="21"/>
        <v>0</v>
      </c>
      <c r="H236" s="28">
        <f t="shared" si="22"/>
        <v>0</v>
      </c>
      <c r="J236" s="29">
        <f t="shared" si="23"/>
        <v>-10.5</v>
      </c>
      <c r="K236" s="35">
        <v>0</v>
      </c>
      <c r="L236" s="29">
        <f>IF(J236&lt;0,0,J236)</f>
        <v>0</v>
      </c>
      <c r="M236" s="24" t="s">
        <v>533</v>
      </c>
    </row>
    <row r="237" spans="1:13" s="28" customFormat="1">
      <c r="A237" s="28">
        <v>188</v>
      </c>
      <c r="B237" s="28">
        <v>20573</v>
      </c>
      <c r="C237" s="28" t="s">
        <v>15</v>
      </c>
      <c r="D237" s="28" t="s">
        <v>12</v>
      </c>
      <c r="E237" s="35">
        <v>214</v>
      </c>
      <c r="F237" s="28">
        <f t="shared" si="21"/>
        <v>0</v>
      </c>
      <c r="G237" s="24"/>
      <c r="H237" s="28">
        <f t="shared" si="22"/>
        <v>0</v>
      </c>
      <c r="J237" s="29">
        <f t="shared" si="23"/>
        <v>-10.5</v>
      </c>
      <c r="K237" s="35">
        <v>0</v>
      </c>
      <c r="L237" s="29">
        <f>IF(J237&lt;0,0,J237)</f>
        <v>0</v>
      </c>
      <c r="M237" s="24" t="s">
        <v>533</v>
      </c>
    </row>
    <row r="238" spans="1:13" s="28" customFormat="1">
      <c r="A238" s="28">
        <v>189</v>
      </c>
      <c r="B238" s="24">
        <v>24480</v>
      </c>
      <c r="C238" s="24" t="s">
        <v>482</v>
      </c>
      <c r="D238" s="24" t="s">
        <v>17</v>
      </c>
      <c r="E238" s="35">
        <v>139</v>
      </c>
      <c r="F238" s="28">
        <f t="shared" si="21"/>
        <v>342</v>
      </c>
      <c r="G238" s="24"/>
      <c r="H238" s="28">
        <f t="shared" si="22"/>
        <v>342</v>
      </c>
      <c r="J238" s="29">
        <f t="shared" si="23"/>
        <v>45.75</v>
      </c>
      <c r="K238" s="35">
        <v>38</v>
      </c>
      <c r="L238" s="29">
        <f>IF(J238&gt;38,38,J238)</f>
        <v>38</v>
      </c>
      <c r="M238" s="24" t="s">
        <v>533</v>
      </c>
    </row>
    <row r="239" spans="1:13" s="28" customFormat="1">
      <c r="A239" s="28">
        <v>190</v>
      </c>
      <c r="B239" s="28">
        <v>17216</v>
      </c>
      <c r="C239" s="28" t="s">
        <v>236</v>
      </c>
      <c r="D239" s="28" t="s">
        <v>17</v>
      </c>
      <c r="E239" s="35">
        <v>191</v>
      </c>
      <c r="F239" s="28">
        <f t="shared" si="21"/>
        <v>63</v>
      </c>
      <c r="G239" s="24"/>
      <c r="H239" s="28">
        <f t="shared" si="22"/>
        <v>63</v>
      </c>
      <c r="J239" s="29">
        <f t="shared" si="23"/>
        <v>6.75</v>
      </c>
      <c r="K239" s="35">
        <v>7</v>
      </c>
      <c r="L239" s="29">
        <f>IF(J239&gt;38,38,J239)</f>
        <v>6.75</v>
      </c>
      <c r="M239" s="24" t="s">
        <v>533</v>
      </c>
    </row>
    <row r="240" spans="1:13" s="28" customFormat="1">
      <c r="A240" s="28">
        <v>191</v>
      </c>
      <c r="B240" s="28">
        <v>21553</v>
      </c>
      <c r="C240" s="28" t="s">
        <v>199</v>
      </c>
      <c r="D240" s="28" t="s">
        <v>24</v>
      </c>
      <c r="E240" s="28">
        <v>187</v>
      </c>
      <c r="F240" s="28">
        <f t="shared" si="21"/>
        <v>90</v>
      </c>
      <c r="H240" s="28">
        <f t="shared" si="22"/>
        <v>90</v>
      </c>
      <c r="J240" s="29">
        <f t="shared" si="23"/>
        <v>9.75</v>
      </c>
      <c r="K240" s="35">
        <v>10</v>
      </c>
      <c r="L240" s="29">
        <f>IF(J240&gt;38,38,J240)</f>
        <v>9.75</v>
      </c>
      <c r="M240" s="24" t="s">
        <v>533</v>
      </c>
    </row>
    <row r="241" spans="1:13" s="28" customFormat="1">
      <c r="A241" s="28">
        <v>192</v>
      </c>
      <c r="B241" s="24">
        <v>24695</v>
      </c>
      <c r="C241" s="24" t="s">
        <v>483</v>
      </c>
      <c r="D241" s="24" t="s">
        <v>24</v>
      </c>
      <c r="E241" s="24">
        <v>181</v>
      </c>
      <c r="F241" s="28">
        <f t="shared" si="21"/>
        <v>126</v>
      </c>
      <c r="H241" s="28">
        <f t="shared" si="22"/>
        <v>126</v>
      </c>
      <c r="J241" s="29">
        <f t="shared" si="23"/>
        <v>14.25</v>
      </c>
      <c r="K241" s="35">
        <v>14</v>
      </c>
      <c r="L241" s="29">
        <f>IF(J241&gt;38,38,J241)</f>
        <v>14.25</v>
      </c>
      <c r="M241" s="24" t="s">
        <v>533</v>
      </c>
    </row>
    <row r="242" spans="1:13" s="28" customFormat="1">
      <c r="A242" s="28">
        <v>193</v>
      </c>
      <c r="B242" s="28">
        <v>17179</v>
      </c>
      <c r="C242" s="28" t="s">
        <v>247</v>
      </c>
      <c r="D242" s="28" t="s">
        <v>57</v>
      </c>
      <c r="E242" s="35">
        <v>189</v>
      </c>
      <c r="F242" s="28">
        <f t="shared" ref="F242:F250" si="28">K242*9</f>
        <v>72</v>
      </c>
      <c r="H242" s="28">
        <f t="shared" ref="H242:H305" si="29">F242+G242</f>
        <v>72</v>
      </c>
      <c r="J242" s="29">
        <f t="shared" ref="J242:J250" si="30">(200-E242)*(75/100)</f>
        <v>8.25</v>
      </c>
      <c r="K242" s="35">
        <v>8</v>
      </c>
      <c r="L242" s="29">
        <f>IF(J242&lt;0,0,J242)</f>
        <v>8.25</v>
      </c>
      <c r="M242" s="24" t="s">
        <v>533</v>
      </c>
    </row>
    <row r="243" spans="1:13" s="28" customFormat="1">
      <c r="A243" s="28">
        <v>194</v>
      </c>
      <c r="B243" s="24">
        <v>23349</v>
      </c>
      <c r="C243" s="24" t="s">
        <v>428</v>
      </c>
      <c r="D243" s="24" t="s">
        <v>17</v>
      </c>
      <c r="E243" s="35">
        <v>197</v>
      </c>
      <c r="F243" s="28">
        <f t="shared" si="28"/>
        <v>18</v>
      </c>
      <c r="H243" s="28">
        <f t="shared" si="29"/>
        <v>18</v>
      </c>
      <c r="J243" s="29">
        <f t="shared" si="30"/>
        <v>2.25</v>
      </c>
      <c r="K243" s="35">
        <v>2</v>
      </c>
      <c r="L243" s="29">
        <f t="shared" ref="L243:L250" si="31">IF(J243&gt;38,38,J243)</f>
        <v>2.25</v>
      </c>
      <c r="M243" s="24" t="s">
        <v>533</v>
      </c>
    </row>
    <row r="244" spans="1:13" s="28" customFormat="1">
      <c r="A244" s="28">
        <v>195</v>
      </c>
      <c r="B244" s="28">
        <v>22575</v>
      </c>
      <c r="C244" s="24" t="s">
        <v>380</v>
      </c>
      <c r="D244" s="28" t="s">
        <v>12</v>
      </c>
      <c r="E244" s="35">
        <v>213</v>
      </c>
      <c r="F244" s="28">
        <f t="shared" si="28"/>
        <v>0</v>
      </c>
      <c r="H244" s="28">
        <f t="shared" si="29"/>
        <v>0</v>
      </c>
      <c r="J244" s="29">
        <f t="shared" si="30"/>
        <v>-9.75</v>
      </c>
      <c r="K244" s="35">
        <v>0</v>
      </c>
      <c r="L244" s="29">
        <f t="shared" si="31"/>
        <v>-9.75</v>
      </c>
      <c r="M244" s="24" t="s">
        <v>533</v>
      </c>
    </row>
    <row r="245" spans="1:13" s="28" customFormat="1">
      <c r="A245" s="28">
        <v>196</v>
      </c>
      <c r="B245" s="28">
        <v>22637</v>
      </c>
      <c r="C245" s="28" t="s">
        <v>149</v>
      </c>
      <c r="D245" s="28" t="s">
        <v>12</v>
      </c>
      <c r="E245" s="35">
        <v>196</v>
      </c>
      <c r="F245" s="28">
        <f t="shared" si="28"/>
        <v>27</v>
      </c>
      <c r="G245" s="24"/>
      <c r="H245" s="28">
        <f t="shared" si="29"/>
        <v>27</v>
      </c>
      <c r="J245" s="29">
        <f t="shared" si="30"/>
        <v>3</v>
      </c>
      <c r="K245" s="35">
        <v>3</v>
      </c>
      <c r="L245" s="29">
        <f t="shared" si="31"/>
        <v>3</v>
      </c>
      <c r="M245" s="24" t="s">
        <v>533</v>
      </c>
    </row>
    <row r="246" spans="1:13" s="28" customFormat="1">
      <c r="A246" s="28">
        <v>197</v>
      </c>
      <c r="B246" s="24">
        <v>20079</v>
      </c>
      <c r="C246" s="24" t="s">
        <v>252</v>
      </c>
      <c r="D246" s="24" t="s">
        <v>34</v>
      </c>
      <c r="E246" s="35">
        <v>224</v>
      </c>
      <c r="F246" s="28">
        <f t="shared" si="28"/>
        <v>0</v>
      </c>
      <c r="H246" s="28">
        <f t="shared" si="29"/>
        <v>0</v>
      </c>
      <c r="J246" s="29">
        <f t="shared" si="30"/>
        <v>-18</v>
      </c>
      <c r="K246" s="35">
        <v>0</v>
      </c>
      <c r="L246" s="29">
        <f t="shared" si="31"/>
        <v>-18</v>
      </c>
      <c r="M246" s="24" t="s">
        <v>533</v>
      </c>
    </row>
    <row r="247" spans="1:13" s="28" customFormat="1">
      <c r="A247" s="28">
        <v>198</v>
      </c>
      <c r="B247" s="28">
        <v>21342</v>
      </c>
      <c r="C247" s="28" t="s">
        <v>134</v>
      </c>
      <c r="D247" s="28" t="s">
        <v>12</v>
      </c>
      <c r="E247" s="35">
        <v>179</v>
      </c>
      <c r="F247" s="28">
        <f t="shared" si="28"/>
        <v>144</v>
      </c>
      <c r="G247" s="24"/>
      <c r="H247" s="28">
        <f t="shared" si="29"/>
        <v>144</v>
      </c>
      <c r="I247" s="28" t="s">
        <v>296</v>
      </c>
      <c r="J247" s="29">
        <f t="shared" si="30"/>
        <v>15.75</v>
      </c>
      <c r="K247" s="35">
        <v>16</v>
      </c>
      <c r="L247" s="29">
        <f t="shared" si="31"/>
        <v>15.75</v>
      </c>
      <c r="M247" s="24" t="s">
        <v>533</v>
      </c>
    </row>
    <row r="248" spans="1:13" s="28" customFormat="1">
      <c r="A248" s="28">
        <v>199</v>
      </c>
      <c r="B248" s="28">
        <v>21263</v>
      </c>
      <c r="C248" s="28" t="s">
        <v>254</v>
      </c>
      <c r="D248" s="24" t="s">
        <v>24</v>
      </c>
      <c r="E248" s="35">
        <v>193</v>
      </c>
      <c r="F248" s="28">
        <f t="shared" si="28"/>
        <v>45</v>
      </c>
      <c r="H248" s="28">
        <f t="shared" si="29"/>
        <v>45</v>
      </c>
      <c r="J248" s="29">
        <f t="shared" si="30"/>
        <v>5.25</v>
      </c>
      <c r="K248" s="35">
        <v>5</v>
      </c>
      <c r="L248" s="29">
        <f t="shared" si="31"/>
        <v>5.25</v>
      </c>
      <c r="M248" s="24" t="s">
        <v>533</v>
      </c>
    </row>
    <row r="249" spans="1:13" s="28" customFormat="1">
      <c r="A249" s="28">
        <v>200</v>
      </c>
      <c r="B249" s="24">
        <v>24931</v>
      </c>
      <c r="C249" s="24" t="s">
        <v>531</v>
      </c>
      <c r="D249" s="24" t="s">
        <v>24</v>
      </c>
      <c r="E249" s="35">
        <v>151</v>
      </c>
      <c r="F249" s="28">
        <f t="shared" si="28"/>
        <v>333</v>
      </c>
      <c r="H249" s="28">
        <f t="shared" si="29"/>
        <v>333</v>
      </c>
      <c r="J249" s="29">
        <f t="shared" si="30"/>
        <v>36.75</v>
      </c>
      <c r="K249" s="35">
        <v>37</v>
      </c>
      <c r="L249" s="29">
        <f t="shared" si="31"/>
        <v>36.75</v>
      </c>
      <c r="M249" s="24" t="s">
        <v>533</v>
      </c>
    </row>
    <row r="250" spans="1:13" s="28" customFormat="1">
      <c r="A250" s="28">
        <v>201</v>
      </c>
      <c r="B250" s="24">
        <v>19585</v>
      </c>
      <c r="C250" s="24" t="s">
        <v>414</v>
      </c>
      <c r="D250" s="24" t="s">
        <v>17</v>
      </c>
      <c r="E250" s="35">
        <v>208</v>
      </c>
      <c r="F250" s="28">
        <f t="shared" si="28"/>
        <v>0</v>
      </c>
      <c r="G250" s="24"/>
      <c r="H250" s="28">
        <f t="shared" si="29"/>
        <v>0</v>
      </c>
      <c r="J250" s="29">
        <f t="shared" si="30"/>
        <v>-6</v>
      </c>
      <c r="K250" s="35">
        <v>0</v>
      </c>
      <c r="L250" s="29">
        <f t="shared" si="31"/>
        <v>-6</v>
      </c>
      <c r="M250" s="24" t="s">
        <v>533</v>
      </c>
    </row>
    <row r="251" spans="1:13" s="28" customFormat="1">
      <c r="E251" s="35"/>
      <c r="J251" s="29"/>
      <c r="K251" s="35"/>
      <c r="L251" s="29"/>
    </row>
    <row r="252" spans="1:13" s="28" customFormat="1">
      <c r="B252" s="28">
        <v>21667</v>
      </c>
      <c r="C252" s="28" t="s">
        <v>45</v>
      </c>
      <c r="D252" s="28" t="s">
        <v>34</v>
      </c>
      <c r="F252" s="28">
        <f>K252*12</f>
        <v>0</v>
      </c>
      <c r="H252" s="28">
        <f t="shared" ref="H252:H283" si="32">F252+G252</f>
        <v>0</v>
      </c>
      <c r="J252" s="29">
        <f t="shared" ref="J252:J283" si="33">(200-E252)*(75/100)</f>
        <v>150</v>
      </c>
      <c r="L252" s="29">
        <f t="shared" ref="L252:L283" si="34">IF(J252&gt;38,38,J252)</f>
        <v>38</v>
      </c>
    </row>
    <row r="253" spans="1:13" s="28" customFormat="1">
      <c r="B253" s="28">
        <v>23112</v>
      </c>
      <c r="C253" s="28" t="s">
        <v>312</v>
      </c>
      <c r="D253" s="28" t="s">
        <v>57</v>
      </c>
      <c r="E253" s="35"/>
      <c r="F253" s="28">
        <f>K253*12</f>
        <v>456</v>
      </c>
      <c r="H253" s="28">
        <f t="shared" si="32"/>
        <v>456</v>
      </c>
      <c r="J253" s="29">
        <f t="shared" si="33"/>
        <v>150</v>
      </c>
      <c r="K253" s="28">
        <v>38</v>
      </c>
      <c r="L253" s="29">
        <f t="shared" si="34"/>
        <v>38</v>
      </c>
    </row>
    <row r="254" spans="1:13" s="28" customFormat="1">
      <c r="B254" s="28">
        <v>21549</v>
      </c>
      <c r="C254" s="28" t="s">
        <v>135</v>
      </c>
      <c r="D254" s="28" t="s">
        <v>12</v>
      </c>
      <c r="F254" s="28">
        <f>K254*12</f>
        <v>0</v>
      </c>
      <c r="H254" s="28">
        <f t="shared" si="32"/>
        <v>0</v>
      </c>
      <c r="J254" s="29">
        <f t="shared" si="33"/>
        <v>150</v>
      </c>
      <c r="L254" s="29">
        <f t="shared" si="34"/>
        <v>38</v>
      </c>
    </row>
    <row r="255" spans="1:13" s="28" customFormat="1">
      <c r="B255" s="28">
        <v>20185</v>
      </c>
      <c r="C255" s="28" t="s">
        <v>48</v>
      </c>
      <c r="D255" s="28" t="s">
        <v>12</v>
      </c>
      <c r="F255" s="28">
        <f>K255*12</f>
        <v>0</v>
      </c>
      <c r="H255" s="28">
        <f t="shared" si="32"/>
        <v>0</v>
      </c>
      <c r="J255" s="29">
        <f t="shared" si="33"/>
        <v>150</v>
      </c>
      <c r="L255" s="29">
        <f t="shared" si="34"/>
        <v>38</v>
      </c>
    </row>
    <row r="256" spans="1:13" s="28" customFormat="1">
      <c r="A256" s="24"/>
      <c r="B256" s="35">
        <v>23342</v>
      </c>
      <c r="C256" s="35" t="s">
        <v>160</v>
      </c>
      <c r="D256" s="35" t="s">
        <v>17</v>
      </c>
      <c r="E256" s="35">
        <v>146</v>
      </c>
      <c r="F256" s="28">
        <f>K256*6</f>
        <v>228</v>
      </c>
      <c r="H256" s="28">
        <f t="shared" si="32"/>
        <v>228</v>
      </c>
      <c r="J256" s="29">
        <f t="shared" si="33"/>
        <v>40.5</v>
      </c>
      <c r="K256" s="35">
        <v>38</v>
      </c>
      <c r="L256" s="29">
        <f t="shared" si="34"/>
        <v>38</v>
      </c>
    </row>
    <row r="257" spans="1:12" s="28" customFormat="1">
      <c r="A257" s="24"/>
      <c r="B257" s="28">
        <v>20426</v>
      </c>
      <c r="C257" s="28" t="s">
        <v>120</v>
      </c>
      <c r="D257" s="28" t="s">
        <v>34</v>
      </c>
      <c r="F257" s="28">
        <f t="shared" ref="F257:F266" si="35">K257*12</f>
        <v>0</v>
      </c>
      <c r="H257" s="28">
        <f t="shared" si="32"/>
        <v>0</v>
      </c>
      <c r="J257" s="29">
        <f t="shared" si="33"/>
        <v>150</v>
      </c>
      <c r="L257" s="29">
        <f t="shared" si="34"/>
        <v>38</v>
      </c>
    </row>
    <row r="258" spans="1:12" s="28" customFormat="1">
      <c r="B258" s="28">
        <v>21887</v>
      </c>
      <c r="C258" s="28" t="s">
        <v>96</v>
      </c>
      <c r="D258" s="28" t="s">
        <v>36</v>
      </c>
      <c r="E258" s="35"/>
      <c r="F258" s="28">
        <f t="shared" si="35"/>
        <v>312</v>
      </c>
      <c r="H258" s="28">
        <f t="shared" si="32"/>
        <v>312</v>
      </c>
      <c r="J258" s="29">
        <f t="shared" si="33"/>
        <v>150</v>
      </c>
      <c r="K258" s="35">
        <v>26</v>
      </c>
      <c r="L258" s="29">
        <f t="shared" si="34"/>
        <v>38</v>
      </c>
    </row>
    <row r="259" spans="1:12" s="28" customFormat="1">
      <c r="B259" s="28">
        <v>22560</v>
      </c>
      <c r="C259" s="28" t="s">
        <v>49</v>
      </c>
      <c r="D259" s="28" t="s">
        <v>19</v>
      </c>
      <c r="F259" s="28">
        <f t="shared" si="35"/>
        <v>0</v>
      </c>
      <c r="H259" s="28">
        <f t="shared" si="32"/>
        <v>0</v>
      </c>
      <c r="J259" s="29">
        <f t="shared" si="33"/>
        <v>150</v>
      </c>
      <c r="L259" s="29">
        <f t="shared" si="34"/>
        <v>38</v>
      </c>
    </row>
    <row r="260" spans="1:12" s="28" customFormat="1">
      <c r="B260" s="28">
        <v>17236</v>
      </c>
      <c r="C260" s="28" t="s">
        <v>161</v>
      </c>
      <c r="D260" s="28" t="s">
        <v>17</v>
      </c>
      <c r="E260" s="35"/>
      <c r="F260" s="28">
        <f t="shared" si="35"/>
        <v>300</v>
      </c>
      <c r="H260" s="28">
        <f t="shared" si="32"/>
        <v>300</v>
      </c>
      <c r="J260" s="29">
        <f t="shared" si="33"/>
        <v>150</v>
      </c>
      <c r="K260" s="35">
        <v>25</v>
      </c>
      <c r="L260" s="29">
        <f t="shared" si="34"/>
        <v>38</v>
      </c>
    </row>
    <row r="261" spans="1:12" s="28" customFormat="1">
      <c r="B261" s="28">
        <v>20085</v>
      </c>
      <c r="C261" s="28" t="s">
        <v>136</v>
      </c>
      <c r="D261" s="28" t="s">
        <v>34</v>
      </c>
      <c r="E261" s="35"/>
      <c r="F261" s="28">
        <f t="shared" si="35"/>
        <v>252</v>
      </c>
      <c r="H261" s="28">
        <f t="shared" si="32"/>
        <v>252</v>
      </c>
      <c r="J261" s="29">
        <f t="shared" si="33"/>
        <v>150</v>
      </c>
      <c r="K261" s="35">
        <v>21</v>
      </c>
      <c r="L261" s="29">
        <f t="shared" si="34"/>
        <v>38</v>
      </c>
    </row>
    <row r="262" spans="1:12" s="28" customFormat="1">
      <c r="B262" s="28">
        <v>22036</v>
      </c>
      <c r="C262" s="28" t="s">
        <v>168</v>
      </c>
      <c r="D262" s="28" t="s">
        <v>36</v>
      </c>
      <c r="F262" s="28">
        <f t="shared" si="35"/>
        <v>0</v>
      </c>
      <c r="H262" s="28">
        <f t="shared" si="32"/>
        <v>0</v>
      </c>
      <c r="J262" s="29">
        <f t="shared" si="33"/>
        <v>150</v>
      </c>
      <c r="L262" s="29">
        <f t="shared" si="34"/>
        <v>38</v>
      </c>
    </row>
    <row r="263" spans="1:12" s="28" customFormat="1">
      <c r="B263" s="28">
        <v>20649</v>
      </c>
      <c r="C263" s="28" t="s">
        <v>97</v>
      </c>
      <c r="D263" s="28" t="s">
        <v>17</v>
      </c>
      <c r="F263" s="28">
        <f t="shared" si="35"/>
        <v>0</v>
      </c>
      <c r="H263" s="28">
        <f t="shared" si="32"/>
        <v>0</v>
      </c>
      <c r="J263" s="29">
        <f t="shared" si="33"/>
        <v>150</v>
      </c>
      <c r="L263" s="29">
        <f t="shared" si="34"/>
        <v>38</v>
      </c>
    </row>
    <row r="264" spans="1:12" s="28" customFormat="1">
      <c r="B264" s="28">
        <v>21717</v>
      </c>
      <c r="C264" s="28" t="s">
        <v>116</v>
      </c>
      <c r="D264" s="28" t="s">
        <v>17</v>
      </c>
      <c r="F264" s="28">
        <f t="shared" si="35"/>
        <v>0</v>
      </c>
      <c r="H264" s="28">
        <f t="shared" si="32"/>
        <v>0</v>
      </c>
      <c r="J264" s="29">
        <f t="shared" si="33"/>
        <v>150</v>
      </c>
      <c r="L264" s="29">
        <f t="shared" si="34"/>
        <v>38</v>
      </c>
    </row>
    <row r="265" spans="1:12" s="28" customFormat="1">
      <c r="B265" s="28">
        <v>20115</v>
      </c>
      <c r="C265" s="28" t="s">
        <v>137</v>
      </c>
      <c r="D265" s="28" t="s">
        <v>34</v>
      </c>
      <c r="E265" s="35"/>
      <c r="F265" s="28">
        <f t="shared" si="35"/>
        <v>456</v>
      </c>
      <c r="H265" s="28">
        <f t="shared" si="32"/>
        <v>456</v>
      </c>
      <c r="J265" s="29">
        <f t="shared" si="33"/>
        <v>150</v>
      </c>
      <c r="K265" s="35">
        <v>38</v>
      </c>
      <c r="L265" s="29">
        <f t="shared" si="34"/>
        <v>38</v>
      </c>
    </row>
    <row r="266" spans="1:12" s="28" customFormat="1">
      <c r="B266" s="28">
        <v>22877</v>
      </c>
      <c r="C266" s="28" t="s">
        <v>277</v>
      </c>
      <c r="D266" s="28" t="s">
        <v>19</v>
      </c>
      <c r="E266" s="35"/>
      <c r="F266" s="28">
        <f t="shared" si="35"/>
        <v>456</v>
      </c>
      <c r="H266" s="28">
        <f t="shared" si="32"/>
        <v>456</v>
      </c>
      <c r="J266" s="29">
        <f t="shared" si="33"/>
        <v>150</v>
      </c>
      <c r="K266" s="35">
        <v>38</v>
      </c>
      <c r="L266" s="29">
        <f t="shared" si="34"/>
        <v>38</v>
      </c>
    </row>
    <row r="267" spans="1:12" s="28" customFormat="1">
      <c r="B267" s="35">
        <v>23487</v>
      </c>
      <c r="C267" s="35" t="s">
        <v>362</v>
      </c>
      <c r="D267" s="35" t="s">
        <v>17</v>
      </c>
      <c r="E267" s="35">
        <v>170</v>
      </c>
      <c r="F267" s="28">
        <f>K267*6</f>
        <v>138</v>
      </c>
      <c r="G267" s="35"/>
      <c r="H267" s="28">
        <f t="shared" si="32"/>
        <v>138</v>
      </c>
      <c r="J267" s="29">
        <f t="shared" si="33"/>
        <v>22.5</v>
      </c>
      <c r="K267" s="35">
        <v>23</v>
      </c>
      <c r="L267" s="29">
        <f t="shared" si="34"/>
        <v>22.5</v>
      </c>
    </row>
    <row r="268" spans="1:12" s="28" customFormat="1">
      <c r="B268" s="28">
        <v>21884</v>
      </c>
      <c r="C268" s="28" t="s">
        <v>50</v>
      </c>
      <c r="D268" s="28" t="s">
        <v>36</v>
      </c>
      <c r="F268" s="28">
        <f t="shared" ref="F268:F274" si="36">K268*12</f>
        <v>0</v>
      </c>
      <c r="H268" s="28">
        <f t="shared" si="32"/>
        <v>0</v>
      </c>
      <c r="J268" s="29">
        <f t="shared" si="33"/>
        <v>150</v>
      </c>
      <c r="L268" s="29">
        <f t="shared" si="34"/>
        <v>38</v>
      </c>
    </row>
    <row r="269" spans="1:12" s="28" customFormat="1">
      <c r="B269" s="28">
        <v>22406</v>
      </c>
      <c r="C269" s="28" t="s">
        <v>187</v>
      </c>
      <c r="D269" s="28" t="s">
        <v>34</v>
      </c>
      <c r="E269" s="35"/>
      <c r="F269" s="28">
        <f t="shared" si="36"/>
        <v>252</v>
      </c>
      <c r="H269" s="28">
        <f t="shared" si="32"/>
        <v>252</v>
      </c>
      <c r="J269" s="29">
        <f t="shared" si="33"/>
        <v>150</v>
      </c>
      <c r="K269" s="35">
        <v>21</v>
      </c>
      <c r="L269" s="29">
        <f t="shared" si="34"/>
        <v>38</v>
      </c>
    </row>
    <row r="270" spans="1:12" s="28" customFormat="1">
      <c r="A270"/>
      <c r="B270" s="28">
        <v>20907</v>
      </c>
      <c r="C270" s="28" t="s">
        <v>138</v>
      </c>
      <c r="D270" s="28" t="s">
        <v>34</v>
      </c>
      <c r="F270" s="28">
        <f t="shared" si="36"/>
        <v>264</v>
      </c>
      <c r="H270" s="28">
        <f t="shared" si="32"/>
        <v>264</v>
      </c>
      <c r="J270" s="29">
        <f t="shared" si="33"/>
        <v>150</v>
      </c>
      <c r="K270" s="35">
        <v>22</v>
      </c>
      <c r="L270" s="29">
        <f t="shared" si="34"/>
        <v>38</v>
      </c>
    </row>
    <row r="271" spans="1:12" s="28" customFormat="1">
      <c r="B271" s="28">
        <v>21977</v>
      </c>
      <c r="C271" s="28" t="s">
        <v>188</v>
      </c>
      <c r="D271" s="28" t="s">
        <v>24</v>
      </c>
      <c r="F271" s="28">
        <f t="shared" si="36"/>
        <v>0</v>
      </c>
      <c r="H271" s="28">
        <f t="shared" si="32"/>
        <v>0</v>
      </c>
      <c r="J271" s="29">
        <f t="shared" si="33"/>
        <v>150</v>
      </c>
      <c r="L271" s="29">
        <f t="shared" si="34"/>
        <v>38</v>
      </c>
    </row>
    <row r="272" spans="1:12" s="28" customFormat="1">
      <c r="B272" s="28">
        <v>20164</v>
      </c>
      <c r="C272" s="28" t="s">
        <v>224</v>
      </c>
      <c r="D272" s="28" t="s">
        <v>34</v>
      </c>
      <c r="F272" s="28">
        <f t="shared" si="36"/>
        <v>0</v>
      </c>
      <c r="H272" s="28">
        <f t="shared" si="32"/>
        <v>0</v>
      </c>
      <c r="J272" s="29">
        <f t="shared" si="33"/>
        <v>150</v>
      </c>
      <c r="L272" s="29">
        <f t="shared" si="34"/>
        <v>38</v>
      </c>
    </row>
    <row r="273" spans="2:15" s="28" customFormat="1">
      <c r="B273" s="28">
        <v>21550</v>
      </c>
      <c r="C273" s="28" t="s">
        <v>51</v>
      </c>
      <c r="D273" s="28" t="s">
        <v>24</v>
      </c>
      <c r="F273" s="28">
        <f t="shared" si="36"/>
        <v>0</v>
      </c>
      <c r="H273" s="28">
        <f t="shared" si="32"/>
        <v>0</v>
      </c>
      <c r="J273" s="29">
        <f t="shared" si="33"/>
        <v>150</v>
      </c>
      <c r="L273" s="29">
        <f t="shared" si="34"/>
        <v>38</v>
      </c>
    </row>
    <row r="274" spans="2:15" s="28" customFormat="1">
      <c r="B274" s="28">
        <v>21646</v>
      </c>
      <c r="C274" s="28" t="s">
        <v>52</v>
      </c>
      <c r="D274" s="28" t="s">
        <v>24</v>
      </c>
      <c r="F274" s="28">
        <f t="shared" si="36"/>
        <v>0</v>
      </c>
      <c r="H274" s="28">
        <f t="shared" si="32"/>
        <v>0</v>
      </c>
      <c r="J274" s="29">
        <f t="shared" si="33"/>
        <v>150</v>
      </c>
      <c r="L274" s="29">
        <f t="shared" si="34"/>
        <v>38</v>
      </c>
    </row>
    <row r="275" spans="2:15" s="28" customFormat="1">
      <c r="B275" s="28">
        <v>17191</v>
      </c>
      <c r="C275" s="28" t="s">
        <v>87</v>
      </c>
      <c r="D275" s="28" t="s">
        <v>57</v>
      </c>
      <c r="E275" s="35">
        <v>143</v>
      </c>
      <c r="F275" s="28">
        <f>K275*6</f>
        <v>228</v>
      </c>
      <c r="H275" s="28">
        <f t="shared" si="32"/>
        <v>228</v>
      </c>
      <c r="J275" s="29">
        <f t="shared" si="33"/>
        <v>42.75</v>
      </c>
      <c r="K275" s="35">
        <v>38</v>
      </c>
      <c r="L275" s="29">
        <f t="shared" si="34"/>
        <v>38</v>
      </c>
    </row>
    <row r="276" spans="2:15" s="28" customFormat="1">
      <c r="B276" s="28">
        <v>21137</v>
      </c>
      <c r="C276" s="28" t="s">
        <v>53</v>
      </c>
      <c r="D276" s="28" t="s">
        <v>17</v>
      </c>
      <c r="F276" s="28">
        <f>K276*12</f>
        <v>0</v>
      </c>
      <c r="H276" s="28">
        <f t="shared" si="32"/>
        <v>0</v>
      </c>
      <c r="J276" s="29">
        <f t="shared" si="33"/>
        <v>150</v>
      </c>
      <c r="L276" s="29">
        <f t="shared" si="34"/>
        <v>38</v>
      </c>
    </row>
    <row r="277" spans="2:15" s="28" customFormat="1">
      <c r="B277" s="28">
        <v>17319</v>
      </c>
      <c r="C277" s="28" t="s">
        <v>31</v>
      </c>
      <c r="D277" s="28" t="s">
        <v>12</v>
      </c>
      <c r="E277" s="35"/>
      <c r="F277" s="28">
        <f>K277*12</f>
        <v>108</v>
      </c>
      <c r="H277" s="28">
        <f t="shared" si="32"/>
        <v>108</v>
      </c>
      <c r="J277" s="29">
        <f t="shared" si="33"/>
        <v>150</v>
      </c>
      <c r="K277" s="35">
        <v>9</v>
      </c>
      <c r="L277" s="29">
        <f t="shared" si="34"/>
        <v>38</v>
      </c>
    </row>
    <row r="278" spans="2:15" s="28" customFormat="1">
      <c r="B278" s="35">
        <v>23544</v>
      </c>
      <c r="C278" s="35" t="s">
        <v>370</v>
      </c>
      <c r="D278" s="35" t="s">
        <v>12</v>
      </c>
      <c r="E278" s="35">
        <v>115</v>
      </c>
      <c r="F278" s="28">
        <f>K278*6</f>
        <v>228</v>
      </c>
      <c r="G278" s="35"/>
      <c r="H278" s="28">
        <f t="shared" si="32"/>
        <v>228</v>
      </c>
      <c r="I278" s="24" t="s">
        <v>296</v>
      </c>
      <c r="J278" s="29">
        <f t="shared" si="33"/>
        <v>63.75</v>
      </c>
      <c r="K278" s="35">
        <v>38</v>
      </c>
      <c r="L278" s="29">
        <f t="shared" si="34"/>
        <v>38</v>
      </c>
    </row>
    <row r="279" spans="2:15" s="28" customFormat="1">
      <c r="B279" s="28">
        <v>21705</v>
      </c>
      <c r="C279" s="28" t="s">
        <v>203</v>
      </c>
      <c r="D279" s="28" t="s">
        <v>34</v>
      </c>
      <c r="E279" s="35">
        <v>178</v>
      </c>
      <c r="F279" s="28">
        <f>K279*8</f>
        <v>136</v>
      </c>
      <c r="H279" s="28">
        <f t="shared" si="32"/>
        <v>136</v>
      </c>
      <c r="J279" s="29">
        <f t="shared" si="33"/>
        <v>16.5</v>
      </c>
      <c r="K279" s="35">
        <v>17</v>
      </c>
      <c r="L279" s="29">
        <f t="shared" si="34"/>
        <v>16.5</v>
      </c>
    </row>
    <row r="280" spans="2:15" s="28" customFormat="1">
      <c r="B280" s="28">
        <v>22083</v>
      </c>
      <c r="C280" s="28" t="s">
        <v>101</v>
      </c>
      <c r="D280" s="28" t="s">
        <v>17</v>
      </c>
      <c r="F280" s="28">
        <f>K280*12</f>
        <v>0</v>
      </c>
      <c r="H280" s="28">
        <f t="shared" si="32"/>
        <v>0</v>
      </c>
      <c r="J280" s="29">
        <f t="shared" si="33"/>
        <v>150</v>
      </c>
      <c r="L280" s="29">
        <f t="shared" si="34"/>
        <v>38</v>
      </c>
    </row>
    <row r="281" spans="2:15" s="28" customFormat="1">
      <c r="B281" s="28">
        <v>17250</v>
      </c>
      <c r="C281" s="28" t="s">
        <v>189</v>
      </c>
      <c r="D281" s="28" t="s">
        <v>12</v>
      </c>
      <c r="F281" s="28">
        <f>K281*12</f>
        <v>0</v>
      </c>
      <c r="H281" s="28">
        <f t="shared" si="32"/>
        <v>0</v>
      </c>
      <c r="J281" s="29">
        <f t="shared" si="33"/>
        <v>150</v>
      </c>
      <c r="L281" s="29">
        <f t="shared" si="34"/>
        <v>38</v>
      </c>
    </row>
    <row r="282" spans="2:15" s="28" customFormat="1">
      <c r="B282" s="28">
        <v>20816</v>
      </c>
      <c r="C282" s="28" t="s">
        <v>102</v>
      </c>
      <c r="D282" s="28" t="s">
        <v>34</v>
      </c>
      <c r="F282" s="28">
        <f>K282*12</f>
        <v>0</v>
      </c>
      <c r="H282" s="28">
        <f t="shared" si="32"/>
        <v>0</v>
      </c>
      <c r="J282" s="29">
        <f t="shared" si="33"/>
        <v>150</v>
      </c>
      <c r="L282" s="29">
        <f t="shared" si="34"/>
        <v>38</v>
      </c>
    </row>
    <row r="283" spans="2:15" s="28" customFormat="1">
      <c r="B283" s="28">
        <v>20788</v>
      </c>
      <c r="C283" s="28" t="s">
        <v>163</v>
      </c>
      <c r="D283" s="28" t="s">
        <v>17</v>
      </c>
      <c r="E283" s="28">
        <v>194</v>
      </c>
      <c r="F283" s="28">
        <f>K283*6</f>
        <v>30</v>
      </c>
      <c r="H283" s="28">
        <f t="shared" si="32"/>
        <v>30</v>
      </c>
      <c r="I283" s="28" t="s">
        <v>296</v>
      </c>
      <c r="J283" s="29">
        <f t="shared" si="33"/>
        <v>4.5</v>
      </c>
      <c r="K283" s="35">
        <v>5</v>
      </c>
      <c r="L283" s="29">
        <f t="shared" si="34"/>
        <v>4.5</v>
      </c>
      <c r="N283" s="31"/>
      <c r="O283" s="27"/>
    </row>
    <row r="284" spans="2:15" s="28" customFormat="1">
      <c r="B284" s="28">
        <v>21952</v>
      </c>
      <c r="C284" s="28" t="s">
        <v>123</v>
      </c>
      <c r="D284" s="28" t="s">
        <v>36</v>
      </c>
      <c r="F284" s="28">
        <f>K284*12</f>
        <v>0</v>
      </c>
      <c r="H284" s="28">
        <f t="shared" ref="H284:H314" si="37">F284+G284</f>
        <v>0</v>
      </c>
      <c r="J284" s="29">
        <f t="shared" ref="J284:J314" si="38">(200-E284)*(75/100)</f>
        <v>150</v>
      </c>
      <c r="L284" s="29">
        <f t="shared" ref="L284:L299" si="39">IF(J284&gt;38,38,J284)</f>
        <v>38</v>
      </c>
    </row>
    <row r="285" spans="2:15" s="28" customFormat="1">
      <c r="B285" s="28">
        <v>21973</v>
      </c>
      <c r="C285" s="28" t="s">
        <v>303</v>
      </c>
      <c r="D285" s="28" t="s">
        <v>17</v>
      </c>
      <c r="E285" s="35"/>
      <c r="F285" s="28">
        <f>K285*12</f>
        <v>456</v>
      </c>
      <c r="H285" s="28">
        <f t="shared" si="37"/>
        <v>456</v>
      </c>
      <c r="I285" s="28" t="s">
        <v>296</v>
      </c>
      <c r="J285" s="29">
        <f t="shared" si="38"/>
        <v>150</v>
      </c>
      <c r="K285" s="35">
        <v>38</v>
      </c>
      <c r="L285" s="29">
        <f t="shared" si="39"/>
        <v>38</v>
      </c>
    </row>
    <row r="286" spans="2:15" s="28" customFormat="1">
      <c r="B286" s="28">
        <v>22734</v>
      </c>
      <c r="C286" s="28" t="s">
        <v>288</v>
      </c>
      <c r="D286" s="28" t="s">
        <v>270</v>
      </c>
      <c r="F286" s="28">
        <f>K286*12</f>
        <v>0</v>
      </c>
      <c r="H286" s="28">
        <f t="shared" si="37"/>
        <v>0</v>
      </c>
      <c r="J286" s="29">
        <f t="shared" si="38"/>
        <v>150</v>
      </c>
      <c r="L286" s="29">
        <f t="shared" si="39"/>
        <v>38</v>
      </c>
    </row>
    <row r="287" spans="2:15" s="28" customFormat="1">
      <c r="B287" s="28">
        <v>21529</v>
      </c>
      <c r="C287" s="28" t="s">
        <v>190</v>
      </c>
      <c r="D287" s="28" t="s">
        <v>17</v>
      </c>
      <c r="F287" s="28">
        <f>K287*12</f>
        <v>0</v>
      </c>
      <c r="H287" s="28">
        <f t="shared" si="37"/>
        <v>0</v>
      </c>
      <c r="J287" s="29">
        <f t="shared" si="38"/>
        <v>150</v>
      </c>
      <c r="L287" s="29">
        <f t="shared" si="39"/>
        <v>38</v>
      </c>
    </row>
    <row r="288" spans="2:15" s="28" customFormat="1">
      <c r="B288" s="28">
        <v>21403</v>
      </c>
      <c r="C288" s="28" t="s">
        <v>143</v>
      </c>
      <c r="D288" s="28" t="s">
        <v>17</v>
      </c>
      <c r="E288" s="35">
        <v>166</v>
      </c>
      <c r="F288" s="28">
        <f>K288*6</f>
        <v>156</v>
      </c>
      <c r="H288" s="28">
        <f t="shared" si="37"/>
        <v>156</v>
      </c>
      <c r="J288" s="29">
        <f t="shared" si="38"/>
        <v>25.5</v>
      </c>
      <c r="K288" s="35">
        <v>26</v>
      </c>
      <c r="L288" s="29">
        <f t="shared" si="39"/>
        <v>25.5</v>
      </c>
    </row>
    <row r="289" spans="1:15" s="28" customFormat="1">
      <c r="B289" s="35">
        <v>19472</v>
      </c>
      <c r="C289" s="35" t="s">
        <v>341</v>
      </c>
      <c r="D289" s="35" t="s">
        <v>12</v>
      </c>
      <c r="E289" s="35">
        <v>200</v>
      </c>
      <c r="F289" s="28">
        <f>K289*6</f>
        <v>0</v>
      </c>
      <c r="H289" s="28">
        <f t="shared" si="37"/>
        <v>0</v>
      </c>
      <c r="J289" s="29">
        <f t="shared" si="38"/>
        <v>0</v>
      </c>
      <c r="K289" s="35">
        <v>0</v>
      </c>
      <c r="L289" s="29">
        <f t="shared" si="39"/>
        <v>0</v>
      </c>
    </row>
    <row r="290" spans="1:15" s="28" customFormat="1">
      <c r="B290" s="28">
        <v>22732</v>
      </c>
      <c r="C290" s="28" t="s">
        <v>269</v>
      </c>
      <c r="D290" t="s">
        <v>34</v>
      </c>
      <c r="E290" s="35">
        <v>138</v>
      </c>
      <c r="F290" s="28">
        <f>K290*6</f>
        <v>228</v>
      </c>
      <c r="H290" s="28">
        <f t="shared" si="37"/>
        <v>228</v>
      </c>
      <c r="J290" s="29">
        <f t="shared" si="38"/>
        <v>46.5</v>
      </c>
      <c r="K290" s="35">
        <v>38</v>
      </c>
      <c r="L290" s="29">
        <f t="shared" si="39"/>
        <v>38</v>
      </c>
      <c r="N290" s="31"/>
      <c r="O290" s="27"/>
    </row>
    <row r="291" spans="1:15" s="28" customFormat="1">
      <c r="B291" s="28">
        <v>21676</v>
      </c>
      <c r="C291" s="28" t="s">
        <v>204</v>
      </c>
      <c r="D291" s="28" t="s">
        <v>24</v>
      </c>
      <c r="E291" s="28">
        <v>179</v>
      </c>
      <c r="F291" s="28">
        <f>K291*6</f>
        <v>96</v>
      </c>
      <c r="H291" s="28">
        <f t="shared" si="37"/>
        <v>96</v>
      </c>
      <c r="J291" s="29">
        <f t="shared" si="38"/>
        <v>15.75</v>
      </c>
      <c r="K291" s="35">
        <v>16</v>
      </c>
      <c r="L291" s="29">
        <f t="shared" si="39"/>
        <v>15.75</v>
      </c>
    </row>
    <row r="292" spans="1:15" s="28" customFormat="1">
      <c r="B292" s="28">
        <v>21772</v>
      </c>
      <c r="C292" s="28" t="s">
        <v>54</v>
      </c>
      <c r="D292" s="28" t="s">
        <v>19</v>
      </c>
      <c r="E292" s="28">
        <v>148</v>
      </c>
      <c r="F292" s="28">
        <f>K292*6</f>
        <v>228</v>
      </c>
      <c r="H292" s="28">
        <f t="shared" si="37"/>
        <v>228</v>
      </c>
      <c r="J292" s="29">
        <f t="shared" si="38"/>
        <v>39</v>
      </c>
      <c r="K292" s="35">
        <v>38</v>
      </c>
      <c r="L292" s="29">
        <f t="shared" si="39"/>
        <v>38</v>
      </c>
    </row>
    <row r="293" spans="1:15" s="28" customFormat="1">
      <c r="B293" s="28">
        <v>17276</v>
      </c>
      <c r="C293" s="28" t="s">
        <v>55</v>
      </c>
      <c r="D293" s="28" t="s">
        <v>12</v>
      </c>
      <c r="F293" s="28">
        <f>K293*12</f>
        <v>0</v>
      </c>
      <c r="H293" s="28">
        <f t="shared" si="37"/>
        <v>0</v>
      </c>
      <c r="J293" s="29">
        <f t="shared" si="38"/>
        <v>150</v>
      </c>
      <c r="L293" s="29">
        <f t="shared" si="39"/>
        <v>38</v>
      </c>
    </row>
    <row r="294" spans="1:15" s="28" customFormat="1">
      <c r="B294" s="28">
        <v>22955</v>
      </c>
      <c r="C294" s="28" t="s">
        <v>286</v>
      </c>
      <c r="D294" s="28" t="s">
        <v>19</v>
      </c>
      <c r="E294" s="35"/>
      <c r="F294" s="28">
        <f>K294*12</f>
        <v>456</v>
      </c>
      <c r="H294" s="28">
        <f t="shared" si="37"/>
        <v>456</v>
      </c>
      <c r="J294" s="29">
        <f t="shared" si="38"/>
        <v>150</v>
      </c>
      <c r="K294" s="35">
        <v>38</v>
      </c>
      <c r="L294" s="29">
        <f t="shared" si="39"/>
        <v>38</v>
      </c>
    </row>
    <row r="295" spans="1:15" s="28" customFormat="1">
      <c r="B295" s="28">
        <v>20790</v>
      </c>
      <c r="C295" s="28" t="s">
        <v>221</v>
      </c>
      <c r="D295" s="28" t="s">
        <v>17</v>
      </c>
      <c r="F295" s="28">
        <f>K295*12</f>
        <v>0</v>
      </c>
      <c r="H295" s="28">
        <f t="shared" si="37"/>
        <v>0</v>
      </c>
      <c r="J295" s="29">
        <f t="shared" si="38"/>
        <v>150</v>
      </c>
      <c r="L295" s="29">
        <f t="shared" si="39"/>
        <v>38</v>
      </c>
    </row>
    <row r="296" spans="1:15" s="28" customFormat="1">
      <c r="A296" s="24"/>
      <c r="B296" s="28">
        <v>17143</v>
      </c>
      <c r="C296" s="28" t="s">
        <v>241</v>
      </c>
      <c r="D296" s="28" t="s">
        <v>12</v>
      </c>
      <c r="E296" s="35"/>
      <c r="F296" s="28">
        <f>K296*12</f>
        <v>180</v>
      </c>
      <c r="H296" s="28">
        <f t="shared" si="37"/>
        <v>180</v>
      </c>
      <c r="J296" s="29">
        <f t="shared" si="38"/>
        <v>150</v>
      </c>
      <c r="K296" s="35">
        <v>15</v>
      </c>
      <c r="L296" s="29">
        <f t="shared" si="39"/>
        <v>38</v>
      </c>
    </row>
    <row r="297" spans="1:15" s="28" customFormat="1">
      <c r="B297" s="28">
        <v>17201</v>
      </c>
      <c r="C297" s="28" t="s">
        <v>38</v>
      </c>
      <c r="D297" t="s">
        <v>57</v>
      </c>
      <c r="E297" s="35">
        <v>192</v>
      </c>
      <c r="F297" s="28">
        <f>K297*6</f>
        <v>36</v>
      </c>
      <c r="H297" s="28">
        <f t="shared" si="37"/>
        <v>36</v>
      </c>
      <c r="J297" s="29">
        <f t="shared" si="38"/>
        <v>6</v>
      </c>
      <c r="K297" s="35">
        <v>6</v>
      </c>
      <c r="L297" s="29">
        <f t="shared" si="39"/>
        <v>6</v>
      </c>
    </row>
    <row r="298" spans="1:15" s="28" customFormat="1">
      <c r="B298" s="28">
        <v>21267</v>
      </c>
      <c r="C298" s="28" t="s">
        <v>56</v>
      </c>
      <c r="D298" s="28" t="s">
        <v>57</v>
      </c>
      <c r="F298" s="28">
        <f>K298*12</f>
        <v>0</v>
      </c>
      <c r="H298" s="28">
        <f t="shared" si="37"/>
        <v>0</v>
      </c>
      <c r="J298" s="29">
        <f t="shared" si="38"/>
        <v>150</v>
      </c>
      <c r="L298" s="29">
        <f t="shared" si="39"/>
        <v>38</v>
      </c>
    </row>
    <row r="299" spans="1:15" s="28" customFormat="1">
      <c r="B299" s="28">
        <v>20236</v>
      </c>
      <c r="C299" s="28" t="s">
        <v>58</v>
      </c>
      <c r="D299" s="28" t="s">
        <v>34</v>
      </c>
      <c r="F299" s="28">
        <f>K299*12</f>
        <v>0</v>
      </c>
      <c r="H299" s="28">
        <f t="shared" si="37"/>
        <v>0</v>
      </c>
      <c r="J299" s="29">
        <f t="shared" si="38"/>
        <v>150</v>
      </c>
      <c r="L299" s="29">
        <f t="shared" si="39"/>
        <v>38</v>
      </c>
    </row>
    <row r="300" spans="1:15" s="28" customFormat="1">
      <c r="B300" s="24">
        <v>17034</v>
      </c>
      <c r="C300" s="24" t="s">
        <v>258</v>
      </c>
      <c r="D300" s="24" t="s">
        <v>17</v>
      </c>
      <c r="E300" s="35">
        <v>206</v>
      </c>
      <c r="F300" s="28">
        <f>K300*8</f>
        <v>0</v>
      </c>
      <c r="G300" s="24"/>
      <c r="H300" s="24">
        <f t="shared" si="37"/>
        <v>0</v>
      </c>
      <c r="I300" s="24"/>
      <c r="J300" s="25">
        <f t="shared" si="38"/>
        <v>-4.5</v>
      </c>
      <c r="K300" s="35">
        <v>0</v>
      </c>
      <c r="L300" s="25">
        <f>IF(J300&lt;0,0,J300)</f>
        <v>0</v>
      </c>
    </row>
    <row r="301" spans="1:15" s="28" customFormat="1">
      <c r="B301" s="28">
        <v>21891</v>
      </c>
      <c r="C301" s="28" t="s">
        <v>139</v>
      </c>
      <c r="D301" s="28" t="s">
        <v>36</v>
      </c>
      <c r="F301" s="28">
        <f t="shared" ref="F301:F319" si="40">K301*12</f>
        <v>0</v>
      </c>
      <c r="H301" s="28">
        <f t="shared" si="37"/>
        <v>0</v>
      </c>
      <c r="J301" s="29">
        <f t="shared" si="38"/>
        <v>150</v>
      </c>
      <c r="L301" s="29">
        <f t="shared" ref="L301:L335" si="41">IF(J301&gt;38,38,J301)</f>
        <v>38</v>
      </c>
    </row>
    <row r="302" spans="1:15" s="24" customFormat="1">
      <c r="A302" s="28"/>
      <c r="B302" s="28">
        <v>20230</v>
      </c>
      <c r="C302" s="28" t="s">
        <v>170</v>
      </c>
      <c r="D302" s="28" t="s">
        <v>14</v>
      </c>
      <c r="E302" s="28"/>
      <c r="F302" s="28">
        <f t="shared" si="40"/>
        <v>0</v>
      </c>
      <c r="G302" s="28"/>
      <c r="H302" s="28">
        <f t="shared" si="37"/>
        <v>0</v>
      </c>
      <c r="I302" s="28"/>
      <c r="J302" s="29">
        <f t="shared" si="38"/>
        <v>150</v>
      </c>
      <c r="K302" s="28"/>
      <c r="L302" s="29">
        <f t="shared" si="41"/>
        <v>38</v>
      </c>
    </row>
    <row r="303" spans="1:15" s="28" customFormat="1">
      <c r="B303" s="28">
        <v>20938</v>
      </c>
      <c r="C303" s="28" t="s">
        <v>92</v>
      </c>
      <c r="D303" s="28" t="s">
        <v>17</v>
      </c>
      <c r="E303" s="35"/>
      <c r="F303" s="28">
        <f t="shared" si="40"/>
        <v>456</v>
      </c>
      <c r="H303" s="28">
        <f t="shared" si="37"/>
        <v>456</v>
      </c>
      <c r="J303" s="29">
        <f t="shared" si="38"/>
        <v>150</v>
      </c>
      <c r="K303" s="35">
        <v>38</v>
      </c>
      <c r="L303" s="29">
        <f t="shared" si="41"/>
        <v>38</v>
      </c>
    </row>
    <row r="304" spans="1:15" s="28" customFormat="1">
      <c r="B304" s="28">
        <v>17300</v>
      </c>
      <c r="C304" s="28" t="s">
        <v>233</v>
      </c>
      <c r="D304" s="28" t="s">
        <v>17</v>
      </c>
      <c r="F304" s="28">
        <f t="shared" si="40"/>
        <v>0</v>
      </c>
      <c r="H304" s="28">
        <f t="shared" si="37"/>
        <v>0</v>
      </c>
      <c r="J304" s="29">
        <f t="shared" si="38"/>
        <v>150</v>
      </c>
      <c r="L304" s="29">
        <f t="shared" si="41"/>
        <v>38</v>
      </c>
    </row>
    <row r="305" spans="2:15" s="28" customFormat="1">
      <c r="B305" s="28">
        <v>17285</v>
      </c>
      <c r="C305" s="28" t="s">
        <v>150</v>
      </c>
      <c r="D305" s="28" t="s">
        <v>57</v>
      </c>
      <c r="F305" s="28">
        <f t="shared" si="40"/>
        <v>0</v>
      </c>
      <c r="H305" s="28">
        <f t="shared" si="37"/>
        <v>0</v>
      </c>
      <c r="J305" s="29">
        <f t="shared" si="38"/>
        <v>150</v>
      </c>
      <c r="L305" s="29">
        <f t="shared" si="41"/>
        <v>38</v>
      </c>
    </row>
    <row r="306" spans="2:15" s="28" customFormat="1">
      <c r="B306" s="28">
        <v>21166</v>
      </c>
      <c r="C306" s="28" t="s">
        <v>98</v>
      </c>
      <c r="D306" s="28" t="s">
        <v>57</v>
      </c>
      <c r="F306" s="28">
        <f t="shared" si="40"/>
        <v>0</v>
      </c>
      <c r="H306" s="28">
        <f t="shared" si="37"/>
        <v>0</v>
      </c>
      <c r="J306" s="29">
        <f t="shared" si="38"/>
        <v>150</v>
      </c>
      <c r="L306" s="29">
        <f t="shared" si="41"/>
        <v>38</v>
      </c>
      <c r="N306" s="31"/>
      <c r="O306" s="27"/>
    </row>
    <row r="307" spans="2:15" s="28" customFormat="1">
      <c r="B307" s="28">
        <v>21679</v>
      </c>
      <c r="C307" s="28" t="s">
        <v>59</v>
      </c>
      <c r="D307" s="28" t="s">
        <v>24</v>
      </c>
      <c r="F307" s="28">
        <f t="shared" si="40"/>
        <v>348</v>
      </c>
      <c r="H307" s="28">
        <f t="shared" si="37"/>
        <v>348</v>
      </c>
      <c r="I307" s="28" t="s">
        <v>296</v>
      </c>
      <c r="J307" s="29">
        <f t="shared" si="38"/>
        <v>150</v>
      </c>
      <c r="K307" s="35">
        <v>29</v>
      </c>
      <c r="L307" s="29">
        <f t="shared" si="41"/>
        <v>38</v>
      </c>
    </row>
    <row r="308" spans="2:15" s="28" customFormat="1">
      <c r="B308" s="28">
        <v>22842</v>
      </c>
      <c r="C308" s="28" t="s">
        <v>59</v>
      </c>
      <c r="D308" s="28" t="s">
        <v>24</v>
      </c>
      <c r="E308" s="35"/>
      <c r="F308" s="28">
        <f t="shared" si="40"/>
        <v>360</v>
      </c>
      <c r="H308" s="28">
        <f t="shared" si="37"/>
        <v>360</v>
      </c>
      <c r="J308" s="29">
        <f t="shared" si="38"/>
        <v>150</v>
      </c>
      <c r="K308" s="35">
        <v>30</v>
      </c>
      <c r="L308" s="29">
        <f t="shared" si="41"/>
        <v>38</v>
      </c>
    </row>
    <row r="309" spans="2:15" s="28" customFormat="1">
      <c r="B309" s="28">
        <v>21641</v>
      </c>
      <c r="C309" s="28" t="s">
        <v>209</v>
      </c>
      <c r="D309" s="28" t="s">
        <v>24</v>
      </c>
      <c r="E309" s="35"/>
      <c r="F309" s="28">
        <f t="shared" si="40"/>
        <v>144</v>
      </c>
      <c r="H309" s="28">
        <f t="shared" si="37"/>
        <v>144</v>
      </c>
      <c r="J309" s="29">
        <f t="shared" si="38"/>
        <v>150</v>
      </c>
      <c r="K309" s="35">
        <v>12</v>
      </c>
      <c r="L309" s="29">
        <f t="shared" si="41"/>
        <v>38</v>
      </c>
    </row>
    <row r="310" spans="2:15" s="28" customFormat="1">
      <c r="B310" s="28">
        <v>22172</v>
      </c>
      <c r="C310" s="28" t="s">
        <v>278</v>
      </c>
      <c r="D310" s="28" t="s">
        <v>17</v>
      </c>
      <c r="E310" s="35"/>
      <c r="F310" s="28">
        <f t="shared" si="40"/>
        <v>456</v>
      </c>
      <c r="H310" s="28">
        <f t="shared" si="37"/>
        <v>456</v>
      </c>
      <c r="I310" s="28" t="s">
        <v>296</v>
      </c>
      <c r="J310" s="29">
        <f t="shared" si="38"/>
        <v>150</v>
      </c>
      <c r="K310" s="35">
        <v>38</v>
      </c>
      <c r="L310" s="29">
        <f t="shared" si="41"/>
        <v>38</v>
      </c>
    </row>
    <row r="311" spans="2:15" s="28" customFormat="1">
      <c r="B311" s="28">
        <v>22916</v>
      </c>
      <c r="C311" s="28" t="s">
        <v>306</v>
      </c>
      <c r="D311" s="28" t="s">
        <v>57</v>
      </c>
      <c r="E311" s="35"/>
      <c r="F311" s="28">
        <f t="shared" si="40"/>
        <v>456</v>
      </c>
      <c r="H311" s="28">
        <f t="shared" si="37"/>
        <v>456</v>
      </c>
      <c r="J311" s="29">
        <f t="shared" si="38"/>
        <v>150</v>
      </c>
      <c r="K311" s="35">
        <v>38</v>
      </c>
      <c r="L311" s="29">
        <f t="shared" si="41"/>
        <v>38</v>
      </c>
    </row>
    <row r="312" spans="2:15" s="28" customFormat="1">
      <c r="B312" s="28">
        <v>17306</v>
      </c>
      <c r="C312" s="28" t="s">
        <v>145</v>
      </c>
      <c r="D312" s="28" t="s">
        <v>12</v>
      </c>
      <c r="E312" s="35"/>
      <c r="F312" s="28">
        <f t="shared" si="40"/>
        <v>456</v>
      </c>
      <c r="H312" s="28">
        <f t="shared" si="37"/>
        <v>456</v>
      </c>
      <c r="I312" s="28" t="s">
        <v>296</v>
      </c>
      <c r="J312" s="29">
        <f t="shared" si="38"/>
        <v>150</v>
      </c>
      <c r="K312" s="35">
        <v>38</v>
      </c>
      <c r="L312" s="29">
        <f t="shared" si="41"/>
        <v>38</v>
      </c>
    </row>
    <row r="313" spans="2:15" s="28" customFormat="1">
      <c r="B313" s="28">
        <v>22278</v>
      </c>
      <c r="C313" s="28" t="s">
        <v>227</v>
      </c>
      <c r="D313" s="28" t="s">
        <v>17</v>
      </c>
      <c r="F313" s="28">
        <f t="shared" si="40"/>
        <v>0</v>
      </c>
      <c r="H313" s="28">
        <f t="shared" si="37"/>
        <v>0</v>
      </c>
      <c r="J313" s="29">
        <f t="shared" si="38"/>
        <v>150</v>
      </c>
      <c r="L313" s="29">
        <f t="shared" si="41"/>
        <v>38</v>
      </c>
    </row>
    <row r="314" spans="2:15" s="28" customFormat="1">
      <c r="B314" s="28">
        <v>20203</v>
      </c>
      <c r="C314" s="28" t="s">
        <v>257</v>
      </c>
      <c r="D314" s="28" t="s">
        <v>57</v>
      </c>
      <c r="E314" s="35"/>
      <c r="F314" s="28">
        <f t="shared" si="40"/>
        <v>276</v>
      </c>
      <c r="H314" s="28">
        <f t="shared" si="37"/>
        <v>276</v>
      </c>
      <c r="J314" s="29">
        <f t="shared" si="38"/>
        <v>150</v>
      </c>
      <c r="K314" s="35">
        <v>23</v>
      </c>
      <c r="L314" s="29">
        <f t="shared" si="41"/>
        <v>38</v>
      </c>
    </row>
    <row r="315" spans="2:15" s="28" customFormat="1">
      <c r="B315" s="28">
        <v>17193</v>
      </c>
      <c r="C315" s="28" t="s">
        <v>238</v>
      </c>
      <c r="D315" s="28" t="s">
        <v>17</v>
      </c>
      <c r="E315" s="35"/>
      <c r="F315" s="28">
        <f t="shared" si="40"/>
        <v>276</v>
      </c>
      <c r="H315" s="28">
        <f t="shared" ref="H315:H346" si="42">F315+G315</f>
        <v>276</v>
      </c>
      <c r="J315" s="29">
        <f t="shared" ref="J315:J346" si="43">(200-E315)*(75/100)</f>
        <v>150</v>
      </c>
      <c r="K315" s="35">
        <v>23</v>
      </c>
      <c r="L315" s="29">
        <f t="shared" si="41"/>
        <v>38</v>
      </c>
    </row>
    <row r="316" spans="2:15" s="28" customFormat="1">
      <c r="B316" s="28">
        <v>21551</v>
      </c>
      <c r="C316" s="28" t="s">
        <v>61</v>
      </c>
      <c r="D316" s="28" t="s">
        <v>24</v>
      </c>
      <c r="F316" s="28">
        <f t="shared" si="40"/>
        <v>432</v>
      </c>
      <c r="H316" s="28">
        <f t="shared" si="42"/>
        <v>432</v>
      </c>
      <c r="I316" s="28" t="s">
        <v>296</v>
      </c>
      <c r="J316" s="29">
        <f t="shared" si="43"/>
        <v>150</v>
      </c>
      <c r="K316" s="35">
        <v>36</v>
      </c>
      <c r="L316" s="29">
        <f t="shared" si="41"/>
        <v>38</v>
      </c>
    </row>
    <row r="317" spans="2:15" s="28" customFormat="1">
      <c r="B317" s="28">
        <v>22026</v>
      </c>
      <c r="C317" s="28" t="s">
        <v>62</v>
      </c>
      <c r="D317" s="28" t="s">
        <v>36</v>
      </c>
      <c r="E317" s="35"/>
      <c r="F317" s="28">
        <f t="shared" si="40"/>
        <v>456</v>
      </c>
      <c r="H317" s="28">
        <f t="shared" si="42"/>
        <v>456</v>
      </c>
      <c r="I317" s="28" t="s">
        <v>296</v>
      </c>
      <c r="J317" s="29">
        <f t="shared" si="43"/>
        <v>150</v>
      </c>
      <c r="K317" s="35">
        <v>38</v>
      </c>
      <c r="L317" s="29">
        <f t="shared" si="41"/>
        <v>38</v>
      </c>
    </row>
    <row r="318" spans="2:15" s="28" customFormat="1">
      <c r="B318" s="28">
        <v>20820</v>
      </c>
      <c r="C318" s="28" t="s">
        <v>179</v>
      </c>
      <c r="D318" s="28" t="s">
        <v>34</v>
      </c>
      <c r="F318" s="28">
        <f t="shared" si="40"/>
        <v>0</v>
      </c>
      <c r="H318" s="28">
        <f t="shared" si="42"/>
        <v>0</v>
      </c>
      <c r="J318" s="29">
        <f t="shared" si="43"/>
        <v>150</v>
      </c>
      <c r="L318" s="29">
        <f t="shared" si="41"/>
        <v>38</v>
      </c>
    </row>
    <row r="319" spans="2:15" s="28" customFormat="1">
      <c r="B319" s="28">
        <v>21699</v>
      </c>
      <c r="C319" s="28" t="s">
        <v>104</v>
      </c>
      <c r="D319" s="28" t="s">
        <v>19</v>
      </c>
      <c r="F319" s="28">
        <f t="shared" si="40"/>
        <v>0</v>
      </c>
      <c r="H319" s="28">
        <f t="shared" si="42"/>
        <v>0</v>
      </c>
      <c r="J319" s="29">
        <f t="shared" si="43"/>
        <v>150</v>
      </c>
      <c r="L319" s="29">
        <f t="shared" si="41"/>
        <v>38</v>
      </c>
    </row>
    <row r="320" spans="2:15" s="28" customFormat="1">
      <c r="B320" s="28">
        <v>21651</v>
      </c>
      <c r="C320" s="28" t="s">
        <v>205</v>
      </c>
      <c r="D320" s="28" t="s">
        <v>24</v>
      </c>
      <c r="E320" s="28">
        <v>180</v>
      </c>
      <c r="F320" s="28">
        <f>K320*6</f>
        <v>90</v>
      </c>
      <c r="H320" s="28">
        <f t="shared" si="42"/>
        <v>90</v>
      </c>
      <c r="J320" s="29">
        <f t="shared" si="43"/>
        <v>15</v>
      </c>
      <c r="K320" s="35">
        <v>15</v>
      </c>
      <c r="L320" s="29">
        <f t="shared" si="41"/>
        <v>15</v>
      </c>
    </row>
    <row r="321" spans="1:15" s="28" customFormat="1">
      <c r="B321" s="28">
        <v>22902</v>
      </c>
      <c r="C321" s="28" t="s">
        <v>264</v>
      </c>
      <c r="D321" s="28" t="s">
        <v>57</v>
      </c>
      <c r="E321" s="35"/>
      <c r="F321" s="28">
        <f>K321*12</f>
        <v>228</v>
      </c>
      <c r="H321" s="28">
        <f t="shared" si="42"/>
        <v>228</v>
      </c>
      <c r="J321" s="29">
        <f t="shared" si="43"/>
        <v>150</v>
      </c>
      <c r="K321" s="35">
        <v>19</v>
      </c>
      <c r="L321" s="29">
        <f t="shared" si="41"/>
        <v>38</v>
      </c>
    </row>
    <row r="322" spans="1:15" s="28" customFormat="1">
      <c r="B322" s="35">
        <v>23548</v>
      </c>
      <c r="C322" s="35" t="s">
        <v>371</v>
      </c>
      <c r="D322" s="35" t="s">
        <v>24</v>
      </c>
      <c r="E322" s="35">
        <v>158</v>
      </c>
      <c r="F322" s="28">
        <f>K322*6</f>
        <v>192</v>
      </c>
      <c r="G322" s="35"/>
      <c r="H322" s="28">
        <f t="shared" si="42"/>
        <v>192</v>
      </c>
      <c r="J322" s="29">
        <f t="shared" si="43"/>
        <v>31.5</v>
      </c>
      <c r="K322" s="35">
        <v>32</v>
      </c>
      <c r="L322" s="29">
        <f t="shared" si="41"/>
        <v>31.5</v>
      </c>
    </row>
    <row r="323" spans="1:15" s="28" customFormat="1">
      <c r="B323" s="28">
        <v>21654</v>
      </c>
      <c r="C323" s="28" t="s">
        <v>235</v>
      </c>
      <c r="D323" s="28" t="s">
        <v>24</v>
      </c>
      <c r="E323" s="35"/>
      <c r="F323" s="28">
        <f t="shared" ref="F323:F334" si="44">K323*12</f>
        <v>216</v>
      </c>
      <c r="H323" s="28">
        <f t="shared" si="42"/>
        <v>216</v>
      </c>
      <c r="J323" s="29">
        <f t="shared" si="43"/>
        <v>150</v>
      </c>
      <c r="K323" s="35">
        <v>18</v>
      </c>
      <c r="L323" s="29">
        <f t="shared" si="41"/>
        <v>38</v>
      </c>
    </row>
    <row r="324" spans="1:15" s="28" customFormat="1">
      <c r="B324" s="28">
        <v>23063</v>
      </c>
      <c r="C324" s="28" t="s">
        <v>298</v>
      </c>
      <c r="D324" s="28" t="s">
        <v>36</v>
      </c>
      <c r="E324" s="35"/>
      <c r="F324" s="28">
        <f t="shared" si="44"/>
        <v>312</v>
      </c>
      <c r="H324" s="28">
        <f t="shared" si="42"/>
        <v>312</v>
      </c>
      <c r="J324" s="29">
        <f t="shared" si="43"/>
        <v>150</v>
      </c>
      <c r="K324" s="35">
        <v>26</v>
      </c>
      <c r="L324" s="29">
        <f t="shared" si="41"/>
        <v>38</v>
      </c>
    </row>
    <row r="325" spans="1:15" s="28" customFormat="1">
      <c r="B325" s="28">
        <v>21457</v>
      </c>
      <c r="C325" s="28" t="s">
        <v>63</v>
      </c>
      <c r="D325" s="28" t="s">
        <v>17</v>
      </c>
      <c r="E325" s="35"/>
      <c r="F325" s="28">
        <f t="shared" si="44"/>
        <v>456</v>
      </c>
      <c r="H325" s="28">
        <f t="shared" si="42"/>
        <v>456</v>
      </c>
      <c r="I325" s="28" t="s">
        <v>296</v>
      </c>
      <c r="J325" s="29">
        <f t="shared" si="43"/>
        <v>150</v>
      </c>
      <c r="K325" s="35">
        <v>38</v>
      </c>
      <c r="L325" s="29">
        <f t="shared" si="41"/>
        <v>38</v>
      </c>
    </row>
    <row r="326" spans="1:15" s="28" customFormat="1">
      <c r="B326" s="28">
        <v>21735</v>
      </c>
      <c r="C326" s="28" t="s">
        <v>158</v>
      </c>
      <c r="D326" s="28" t="s">
        <v>24</v>
      </c>
      <c r="F326" s="28">
        <f t="shared" si="44"/>
        <v>0</v>
      </c>
      <c r="H326" s="28">
        <f t="shared" si="42"/>
        <v>0</v>
      </c>
      <c r="J326" s="29">
        <f t="shared" si="43"/>
        <v>150</v>
      </c>
      <c r="L326" s="29">
        <f t="shared" si="41"/>
        <v>38</v>
      </c>
      <c r="N326" s="31"/>
      <c r="O326" s="27"/>
    </row>
    <row r="327" spans="1:15" s="28" customFormat="1">
      <c r="A327" s="24"/>
      <c r="B327" s="28">
        <v>21742</v>
      </c>
      <c r="C327" s="28" t="s">
        <v>64</v>
      </c>
      <c r="D327" s="28" t="s">
        <v>17</v>
      </c>
      <c r="F327" s="28">
        <f t="shared" si="44"/>
        <v>0</v>
      </c>
      <c r="H327" s="28">
        <f t="shared" si="42"/>
        <v>0</v>
      </c>
      <c r="J327" s="29">
        <f t="shared" si="43"/>
        <v>150</v>
      </c>
      <c r="L327" s="29">
        <f t="shared" si="41"/>
        <v>38</v>
      </c>
    </row>
    <row r="328" spans="1:15" s="28" customFormat="1">
      <c r="B328" s="28">
        <v>17322</v>
      </c>
      <c r="C328" s="28" t="s">
        <v>253</v>
      </c>
      <c r="D328" s="28" t="s">
        <v>19</v>
      </c>
      <c r="F328" s="28">
        <f t="shared" si="44"/>
        <v>0</v>
      </c>
      <c r="H328" s="28">
        <f t="shared" si="42"/>
        <v>0</v>
      </c>
      <c r="J328" s="29">
        <f t="shared" si="43"/>
        <v>150</v>
      </c>
      <c r="L328" s="29">
        <f t="shared" si="41"/>
        <v>38</v>
      </c>
      <c r="N328" s="31"/>
      <c r="O328" s="27"/>
    </row>
    <row r="329" spans="1:15" s="24" customFormat="1">
      <c r="A329" s="28"/>
      <c r="B329" s="28">
        <v>21702</v>
      </c>
      <c r="C329" s="28" t="s">
        <v>65</v>
      </c>
      <c r="D329" s="28" t="s">
        <v>19</v>
      </c>
      <c r="E329" s="28"/>
      <c r="F329" s="28">
        <f t="shared" si="44"/>
        <v>0</v>
      </c>
      <c r="G329" s="28"/>
      <c r="H329" s="28">
        <f t="shared" si="42"/>
        <v>0</v>
      </c>
      <c r="I329" s="28"/>
      <c r="J329" s="29">
        <f t="shared" si="43"/>
        <v>150</v>
      </c>
      <c r="K329" s="28"/>
      <c r="L329" s="29">
        <f t="shared" si="41"/>
        <v>38</v>
      </c>
    </row>
    <row r="330" spans="1:15" s="28" customFormat="1">
      <c r="B330" s="28">
        <v>17278</v>
      </c>
      <c r="C330" s="28" t="s">
        <v>214</v>
      </c>
      <c r="D330" s="28" t="s">
        <v>57</v>
      </c>
      <c r="E330" s="35"/>
      <c r="F330" s="28">
        <f t="shared" si="44"/>
        <v>240</v>
      </c>
      <c r="H330" s="28">
        <f t="shared" si="42"/>
        <v>240</v>
      </c>
      <c r="J330" s="29">
        <f t="shared" si="43"/>
        <v>150</v>
      </c>
      <c r="K330" s="35">
        <v>20</v>
      </c>
      <c r="L330" s="29">
        <f t="shared" si="41"/>
        <v>38</v>
      </c>
    </row>
    <row r="331" spans="1:15" s="28" customFormat="1">
      <c r="B331" s="28">
        <v>22935</v>
      </c>
      <c r="C331" s="28" t="s">
        <v>279</v>
      </c>
      <c r="D331" s="28" t="s">
        <v>57</v>
      </c>
      <c r="E331" s="35"/>
      <c r="F331" s="28">
        <f t="shared" si="44"/>
        <v>456</v>
      </c>
      <c r="H331" s="28">
        <f t="shared" si="42"/>
        <v>456</v>
      </c>
      <c r="J331" s="29">
        <f t="shared" si="43"/>
        <v>150</v>
      </c>
      <c r="K331" s="35">
        <v>38</v>
      </c>
      <c r="L331" s="29">
        <f t="shared" si="41"/>
        <v>38</v>
      </c>
    </row>
    <row r="332" spans="1:15" s="28" customFormat="1">
      <c r="B332" s="28">
        <v>20905</v>
      </c>
      <c r="C332" s="28" t="s">
        <v>228</v>
      </c>
      <c r="D332" s="28" t="s">
        <v>34</v>
      </c>
      <c r="F332" s="28">
        <f t="shared" si="44"/>
        <v>0</v>
      </c>
      <c r="H332" s="28">
        <f t="shared" si="42"/>
        <v>0</v>
      </c>
      <c r="J332" s="29">
        <f t="shared" si="43"/>
        <v>150</v>
      </c>
      <c r="L332" s="29">
        <f t="shared" si="41"/>
        <v>38</v>
      </c>
    </row>
    <row r="333" spans="1:15" s="28" customFormat="1">
      <c r="B333" s="28">
        <v>20937</v>
      </c>
      <c r="C333" s="28" t="s">
        <v>215</v>
      </c>
      <c r="D333" s="28" t="s">
        <v>19</v>
      </c>
      <c r="E333" s="35"/>
      <c r="F333" s="28">
        <f t="shared" si="44"/>
        <v>324</v>
      </c>
      <c r="H333" s="28">
        <f t="shared" si="42"/>
        <v>324</v>
      </c>
      <c r="J333" s="29">
        <f t="shared" si="43"/>
        <v>150</v>
      </c>
      <c r="K333" s="35">
        <v>27</v>
      </c>
      <c r="L333" s="29">
        <f t="shared" si="41"/>
        <v>38</v>
      </c>
    </row>
    <row r="334" spans="1:15" s="28" customFormat="1">
      <c r="B334" s="28">
        <v>21589</v>
      </c>
      <c r="C334" s="28" t="s">
        <v>89</v>
      </c>
      <c r="D334" s="28" t="s">
        <v>17</v>
      </c>
      <c r="F334" s="28">
        <f t="shared" si="44"/>
        <v>0</v>
      </c>
      <c r="H334" s="28">
        <f t="shared" si="42"/>
        <v>0</v>
      </c>
      <c r="J334" s="29">
        <f t="shared" si="43"/>
        <v>150</v>
      </c>
      <c r="L334" s="29">
        <f t="shared" si="41"/>
        <v>38</v>
      </c>
    </row>
    <row r="335" spans="1:15" s="28" customFormat="1">
      <c r="B335" s="28">
        <v>21145</v>
      </c>
      <c r="C335" s="24" t="s">
        <v>400</v>
      </c>
      <c r="D335" s="28" t="s">
        <v>12</v>
      </c>
      <c r="E335" s="35">
        <v>192</v>
      </c>
      <c r="F335" s="28">
        <f>K335*6</f>
        <v>36</v>
      </c>
      <c r="H335" s="28">
        <f t="shared" si="42"/>
        <v>36</v>
      </c>
      <c r="J335" s="29">
        <f t="shared" si="43"/>
        <v>6</v>
      </c>
      <c r="K335" s="35">
        <v>6</v>
      </c>
      <c r="L335" s="29">
        <f t="shared" si="41"/>
        <v>6</v>
      </c>
    </row>
    <row r="336" spans="1:15" s="28" customFormat="1">
      <c r="B336" s="28">
        <v>22956</v>
      </c>
      <c r="C336" s="28" t="s">
        <v>283</v>
      </c>
      <c r="D336" s="28" t="s">
        <v>57</v>
      </c>
      <c r="E336" s="35">
        <v>159</v>
      </c>
      <c r="F336" s="28">
        <f>K336*6</f>
        <v>186</v>
      </c>
      <c r="H336" s="28">
        <f t="shared" si="42"/>
        <v>186</v>
      </c>
      <c r="J336" s="29">
        <f t="shared" si="43"/>
        <v>30.75</v>
      </c>
      <c r="K336" s="35">
        <v>31</v>
      </c>
      <c r="L336" s="29">
        <f>IF(J336&lt;0,0,J336)</f>
        <v>30.75</v>
      </c>
    </row>
    <row r="337" spans="2:15" s="28" customFormat="1">
      <c r="B337" s="28">
        <v>20597</v>
      </c>
      <c r="C337" s="28" t="s">
        <v>66</v>
      </c>
      <c r="D337" s="28" t="s">
        <v>17</v>
      </c>
      <c r="F337" s="28">
        <f>K337*12</f>
        <v>0</v>
      </c>
      <c r="H337" s="28">
        <f t="shared" si="42"/>
        <v>0</v>
      </c>
      <c r="J337" s="29">
        <f t="shared" si="43"/>
        <v>150</v>
      </c>
      <c r="L337" s="29">
        <f>IF(J337&gt;38,38,J337)</f>
        <v>38</v>
      </c>
    </row>
    <row r="338" spans="2:15" s="28" customFormat="1">
      <c r="B338" s="35">
        <v>23343</v>
      </c>
      <c r="C338" s="35" t="s">
        <v>357</v>
      </c>
      <c r="D338" s="35" t="s">
        <v>17</v>
      </c>
      <c r="E338" s="35">
        <v>135</v>
      </c>
      <c r="F338" s="28">
        <f>K338*6</f>
        <v>228</v>
      </c>
      <c r="H338" s="28">
        <f t="shared" si="42"/>
        <v>228</v>
      </c>
      <c r="I338" s="24" t="s">
        <v>296</v>
      </c>
      <c r="J338" s="29">
        <f t="shared" si="43"/>
        <v>48.75</v>
      </c>
      <c r="K338" s="35">
        <v>38</v>
      </c>
      <c r="L338" s="29">
        <f>IF(J338&gt;38,38,J338)</f>
        <v>38</v>
      </c>
      <c r="N338" s="33"/>
      <c r="O338" s="34"/>
    </row>
    <row r="339" spans="2:15" s="28" customFormat="1">
      <c r="B339" s="28">
        <v>20078</v>
      </c>
      <c r="C339" s="28" t="s">
        <v>248</v>
      </c>
      <c r="D339" s="28" t="s">
        <v>34</v>
      </c>
      <c r="E339" s="35"/>
      <c r="F339" s="28">
        <f>K339*12</f>
        <v>144</v>
      </c>
      <c r="H339" s="28">
        <f t="shared" si="42"/>
        <v>144</v>
      </c>
      <c r="J339" s="29">
        <f t="shared" si="43"/>
        <v>150</v>
      </c>
      <c r="K339" s="35">
        <v>12</v>
      </c>
      <c r="L339" s="29">
        <f>IF(J339&lt;0,0,J339)</f>
        <v>150</v>
      </c>
    </row>
    <row r="340" spans="2:15" s="28" customFormat="1">
      <c r="B340" s="28">
        <v>22887</v>
      </c>
      <c r="C340" s="28" t="s">
        <v>265</v>
      </c>
      <c r="D340" s="28" t="s">
        <v>57</v>
      </c>
      <c r="E340" s="35">
        <v>158</v>
      </c>
      <c r="F340" s="28">
        <f>K340*6</f>
        <v>192</v>
      </c>
      <c r="H340" s="28">
        <f t="shared" si="42"/>
        <v>192</v>
      </c>
      <c r="J340" s="29">
        <f t="shared" si="43"/>
        <v>31.5</v>
      </c>
      <c r="K340" s="35">
        <v>32</v>
      </c>
      <c r="L340" s="29">
        <f>IF(J340&gt;38,38,J340)</f>
        <v>31.5</v>
      </c>
    </row>
    <row r="341" spans="2:15" s="28" customFormat="1">
      <c r="B341" s="28">
        <v>21662</v>
      </c>
      <c r="C341" s="28" t="s">
        <v>107</v>
      </c>
      <c r="D341" s="28" t="s">
        <v>19</v>
      </c>
      <c r="F341" s="28">
        <f>K341*12</f>
        <v>0</v>
      </c>
      <c r="H341" s="28">
        <f t="shared" si="42"/>
        <v>0</v>
      </c>
      <c r="J341" s="29">
        <f t="shared" si="43"/>
        <v>150</v>
      </c>
      <c r="L341" s="29">
        <f>IF(J341&gt;38,38,J341)</f>
        <v>38</v>
      </c>
    </row>
    <row r="342" spans="2:15" s="28" customFormat="1">
      <c r="B342" s="28">
        <v>21698</v>
      </c>
      <c r="C342" s="28" t="s">
        <v>68</v>
      </c>
      <c r="D342" s="28" t="s">
        <v>19</v>
      </c>
      <c r="F342" s="28">
        <f>K342*12</f>
        <v>0</v>
      </c>
      <c r="H342" s="28">
        <f t="shared" si="42"/>
        <v>0</v>
      </c>
      <c r="J342" s="29">
        <f t="shared" si="43"/>
        <v>150</v>
      </c>
      <c r="L342" s="29">
        <f>IF(J342&gt;38,38,J342)</f>
        <v>38</v>
      </c>
    </row>
    <row r="343" spans="2:15" s="28" customFormat="1">
      <c r="B343" s="28">
        <v>17075</v>
      </c>
      <c r="C343" s="28" t="s">
        <v>260</v>
      </c>
      <c r="D343" s="28" t="s">
        <v>12</v>
      </c>
      <c r="E343" s="35">
        <v>224</v>
      </c>
      <c r="F343" s="28">
        <f>K343*6</f>
        <v>0</v>
      </c>
      <c r="H343" s="28">
        <f t="shared" si="42"/>
        <v>0</v>
      </c>
      <c r="J343" s="29">
        <f t="shared" si="43"/>
        <v>-18</v>
      </c>
      <c r="K343" s="35">
        <v>0</v>
      </c>
      <c r="L343" s="29">
        <f>IF(J343&gt;38,38,J343)</f>
        <v>-18</v>
      </c>
    </row>
    <row r="344" spans="2:15" s="28" customFormat="1">
      <c r="B344" s="28">
        <v>21697</v>
      </c>
      <c r="C344" s="28" t="s">
        <v>69</v>
      </c>
      <c r="D344" s="28" t="s">
        <v>19</v>
      </c>
      <c r="F344" s="28">
        <f t="shared" ref="F344:F350" si="45">K344*12</f>
        <v>0</v>
      </c>
      <c r="H344" s="28">
        <f t="shared" si="42"/>
        <v>0</v>
      </c>
      <c r="J344" s="29">
        <f t="shared" si="43"/>
        <v>150</v>
      </c>
      <c r="L344" s="29">
        <f>IF(J344&lt;0,0,J344)</f>
        <v>150</v>
      </c>
    </row>
    <row r="345" spans="2:15" s="28" customFormat="1">
      <c r="B345" s="28">
        <v>20815</v>
      </c>
      <c r="C345" s="28" t="s">
        <v>216</v>
      </c>
      <c r="D345" s="28" t="s">
        <v>34</v>
      </c>
      <c r="F345" s="28">
        <f t="shared" si="45"/>
        <v>0</v>
      </c>
      <c r="H345" s="28">
        <f t="shared" si="42"/>
        <v>0</v>
      </c>
      <c r="J345" s="29">
        <f t="shared" si="43"/>
        <v>150</v>
      </c>
      <c r="L345" s="29">
        <f>IF(J345&gt;38,38,J345)</f>
        <v>38</v>
      </c>
    </row>
    <row r="346" spans="2:15" s="28" customFormat="1">
      <c r="B346" s="28">
        <v>22210</v>
      </c>
      <c r="C346" s="28" t="s">
        <v>70</v>
      </c>
      <c r="D346" s="28" t="s">
        <v>36</v>
      </c>
      <c r="E346" s="35"/>
      <c r="F346" s="28">
        <f t="shared" si="45"/>
        <v>456</v>
      </c>
      <c r="H346" s="28">
        <f t="shared" si="42"/>
        <v>456</v>
      </c>
      <c r="J346" s="29">
        <f t="shared" si="43"/>
        <v>150</v>
      </c>
      <c r="K346" s="35">
        <v>38</v>
      </c>
      <c r="L346" s="29">
        <f>IF(J346&gt;38,38,J346)</f>
        <v>38</v>
      </c>
    </row>
    <row r="347" spans="2:15" s="28" customFormat="1">
      <c r="B347" s="28">
        <v>20906</v>
      </c>
      <c r="C347" s="28" t="s">
        <v>72</v>
      </c>
      <c r="D347" s="28" t="s">
        <v>34</v>
      </c>
      <c r="F347" s="28">
        <f t="shared" si="45"/>
        <v>0</v>
      </c>
      <c r="H347" s="28">
        <f t="shared" ref="H347:H376" si="46">F347+G347</f>
        <v>0</v>
      </c>
      <c r="J347" s="29">
        <f t="shared" ref="J347:J376" si="47">(200-E347)*(75/100)</f>
        <v>150</v>
      </c>
      <c r="L347" s="29">
        <f>IF(J347&gt;38,38,J347)</f>
        <v>38</v>
      </c>
    </row>
    <row r="348" spans="2:15" s="28" customFormat="1">
      <c r="B348" s="28">
        <v>22410</v>
      </c>
      <c r="C348" s="28" t="s">
        <v>165</v>
      </c>
      <c r="D348" s="28" t="s">
        <v>19</v>
      </c>
      <c r="E348" s="35"/>
      <c r="F348" s="28">
        <f t="shared" si="45"/>
        <v>228</v>
      </c>
      <c r="H348" s="28">
        <f t="shared" si="46"/>
        <v>228</v>
      </c>
      <c r="J348" s="29">
        <f t="shared" si="47"/>
        <v>150</v>
      </c>
      <c r="K348" s="35">
        <v>19</v>
      </c>
      <c r="L348" s="29">
        <f>IF(J348&gt;38,38,J348)</f>
        <v>38</v>
      </c>
    </row>
    <row r="349" spans="2:15" s="28" customFormat="1">
      <c r="B349" s="28">
        <v>21477</v>
      </c>
      <c r="C349" s="28" t="s">
        <v>75</v>
      </c>
      <c r="D349" s="28" t="s">
        <v>17</v>
      </c>
      <c r="F349" s="28">
        <f t="shared" si="45"/>
        <v>0</v>
      </c>
      <c r="H349" s="28">
        <f t="shared" si="46"/>
        <v>0</v>
      </c>
      <c r="J349" s="29">
        <f t="shared" si="47"/>
        <v>150</v>
      </c>
      <c r="L349" s="29">
        <f>IF(J349&gt;38,38,J349)</f>
        <v>38</v>
      </c>
      <c r="N349" s="31"/>
      <c r="O349" s="27"/>
    </row>
    <row r="350" spans="2:15" s="28" customFormat="1">
      <c r="B350" s="28">
        <v>21246</v>
      </c>
      <c r="C350" s="28" t="s">
        <v>302</v>
      </c>
      <c r="D350" s="28" t="s">
        <v>34</v>
      </c>
      <c r="E350" s="35"/>
      <c r="F350" s="28">
        <f t="shared" si="45"/>
        <v>120</v>
      </c>
      <c r="H350" s="28">
        <f t="shared" si="46"/>
        <v>120</v>
      </c>
      <c r="J350" s="29">
        <f t="shared" si="47"/>
        <v>150</v>
      </c>
      <c r="K350" s="35">
        <v>10</v>
      </c>
      <c r="L350" s="29">
        <f>IF(J350&lt;0,0,J350)</f>
        <v>150</v>
      </c>
    </row>
    <row r="351" spans="2:15" s="28" customFormat="1">
      <c r="B351" s="28">
        <v>20587</v>
      </c>
      <c r="C351" s="28" t="s">
        <v>191</v>
      </c>
      <c r="D351" s="28" t="s">
        <v>57</v>
      </c>
      <c r="E351" s="35">
        <v>170</v>
      </c>
      <c r="F351" s="28">
        <f>K351*6</f>
        <v>138</v>
      </c>
      <c r="H351" s="28">
        <f t="shared" si="46"/>
        <v>138</v>
      </c>
      <c r="J351" s="29">
        <f t="shared" si="47"/>
        <v>22.5</v>
      </c>
      <c r="K351" s="35">
        <v>23</v>
      </c>
      <c r="L351" s="29">
        <f t="shared" ref="L351:L369" si="48">IF(J351&gt;38,38,J351)</f>
        <v>22.5</v>
      </c>
    </row>
    <row r="352" spans="2:15" s="28" customFormat="1">
      <c r="B352" s="35">
        <v>23564</v>
      </c>
      <c r="C352" s="35" t="s">
        <v>373</v>
      </c>
      <c r="D352" s="35" t="s">
        <v>12</v>
      </c>
      <c r="E352" s="35">
        <v>145</v>
      </c>
      <c r="F352" s="28">
        <f>K352*6</f>
        <v>228</v>
      </c>
      <c r="G352" s="35"/>
      <c r="H352" s="28">
        <f t="shared" si="46"/>
        <v>228</v>
      </c>
      <c r="J352" s="29">
        <f t="shared" si="47"/>
        <v>41.25</v>
      </c>
      <c r="K352" s="35">
        <v>38</v>
      </c>
      <c r="L352" s="29">
        <f t="shared" si="48"/>
        <v>38</v>
      </c>
    </row>
    <row r="353" spans="2:12" s="28" customFormat="1">
      <c r="B353" s="28">
        <v>23099</v>
      </c>
      <c r="C353" s="28" t="s">
        <v>313</v>
      </c>
      <c r="D353" s="28" t="s">
        <v>12</v>
      </c>
      <c r="E353" s="35"/>
      <c r="F353" s="28">
        <f>K353*12</f>
        <v>456</v>
      </c>
      <c r="H353" s="28">
        <f t="shared" si="46"/>
        <v>456</v>
      </c>
      <c r="I353" s="28" t="s">
        <v>296</v>
      </c>
      <c r="J353" s="29">
        <f t="shared" si="47"/>
        <v>150</v>
      </c>
      <c r="K353" s="35">
        <v>38</v>
      </c>
      <c r="L353" s="29">
        <f t="shared" si="48"/>
        <v>38</v>
      </c>
    </row>
    <row r="354" spans="2:12" s="28" customFormat="1">
      <c r="B354" s="28">
        <v>21664</v>
      </c>
      <c r="C354" s="28" t="s">
        <v>185</v>
      </c>
      <c r="D354" s="28" t="s">
        <v>14</v>
      </c>
      <c r="E354" s="35"/>
      <c r="F354" s="28">
        <f>K354*12</f>
        <v>240</v>
      </c>
      <c r="H354" s="28">
        <f t="shared" si="46"/>
        <v>240</v>
      </c>
      <c r="J354" s="29">
        <f t="shared" si="47"/>
        <v>150</v>
      </c>
      <c r="K354" s="35">
        <v>20</v>
      </c>
      <c r="L354" s="29">
        <f t="shared" si="48"/>
        <v>38</v>
      </c>
    </row>
    <row r="355" spans="2:12" s="28" customFormat="1">
      <c r="B355" s="28">
        <v>22885</v>
      </c>
      <c r="C355" s="28" t="s">
        <v>305</v>
      </c>
      <c r="D355" s="28" t="s">
        <v>57</v>
      </c>
      <c r="E355" s="35"/>
      <c r="F355" s="28">
        <f>K355*12</f>
        <v>456</v>
      </c>
      <c r="H355" s="28">
        <f t="shared" si="46"/>
        <v>456</v>
      </c>
      <c r="J355" s="29">
        <f t="shared" si="47"/>
        <v>150</v>
      </c>
      <c r="K355" s="35">
        <v>38</v>
      </c>
      <c r="L355" s="29">
        <f t="shared" si="48"/>
        <v>38</v>
      </c>
    </row>
    <row r="356" spans="2:12" s="28" customFormat="1">
      <c r="B356" s="28">
        <v>21942</v>
      </c>
      <c r="C356" s="28" t="s">
        <v>210</v>
      </c>
      <c r="D356" s="28" t="s">
        <v>12</v>
      </c>
      <c r="E356" s="35">
        <v>190</v>
      </c>
      <c r="F356" s="28">
        <f>K356*6</f>
        <v>48</v>
      </c>
      <c r="H356" s="28">
        <f t="shared" si="46"/>
        <v>48</v>
      </c>
      <c r="J356" s="29">
        <f t="shared" si="47"/>
        <v>7.5</v>
      </c>
      <c r="K356" s="35">
        <v>8</v>
      </c>
      <c r="L356" s="29">
        <f t="shared" si="48"/>
        <v>7.5</v>
      </c>
    </row>
    <row r="357" spans="2:12" s="28" customFormat="1">
      <c r="B357" s="28">
        <v>17163</v>
      </c>
      <c r="C357" s="28" t="s">
        <v>261</v>
      </c>
      <c r="D357" s="28" t="s">
        <v>12</v>
      </c>
      <c r="F357" s="28">
        <f t="shared" ref="F357:F362" si="49">K357*12</f>
        <v>0</v>
      </c>
      <c r="H357" s="28">
        <f t="shared" si="46"/>
        <v>0</v>
      </c>
      <c r="J357" s="29">
        <f t="shared" si="47"/>
        <v>150</v>
      </c>
      <c r="L357" s="29">
        <f t="shared" si="48"/>
        <v>38</v>
      </c>
    </row>
    <row r="358" spans="2:12" s="28" customFormat="1">
      <c r="B358" s="28">
        <v>22006</v>
      </c>
      <c r="C358" s="28" t="s">
        <v>132</v>
      </c>
      <c r="D358" s="28" t="s">
        <v>24</v>
      </c>
      <c r="E358" s="35"/>
      <c r="F358" s="28">
        <f t="shared" si="49"/>
        <v>240</v>
      </c>
      <c r="H358" s="28">
        <f t="shared" si="46"/>
        <v>240</v>
      </c>
      <c r="J358" s="29">
        <f t="shared" si="47"/>
        <v>150</v>
      </c>
      <c r="K358" s="35">
        <v>20</v>
      </c>
      <c r="L358" s="29">
        <f t="shared" si="48"/>
        <v>38</v>
      </c>
    </row>
    <row r="359" spans="2:12" s="28" customFormat="1">
      <c r="B359" s="28">
        <v>21647</v>
      </c>
      <c r="C359" s="28" t="s">
        <v>192</v>
      </c>
      <c r="D359" s="28" t="s">
        <v>24</v>
      </c>
      <c r="F359" s="28">
        <f t="shared" si="49"/>
        <v>0</v>
      </c>
      <c r="H359" s="28">
        <f t="shared" si="46"/>
        <v>0</v>
      </c>
      <c r="J359" s="29">
        <f t="shared" si="47"/>
        <v>150</v>
      </c>
      <c r="L359" s="29">
        <f t="shared" si="48"/>
        <v>38</v>
      </c>
    </row>
    <row r="360" spans="2:12" s="28" customFormat="1">
      <c r="B360" s="28">
        <v>21663</v>
      </c>
      <c r="C360" s="28" t="s">
        <v>90</v>
      </c>
      <c r="D360" s="28" t="s">
        <v>14</v>
      </c>
      <c r="F360" s="28">
        <f t="shared" si="49"/>
        <v>0</v>
      </c>
      <c r="H360" s="28">
        <f t="shared" si="46"/>
        <v>0</v>
      </c>
      <c r="J360" s="29">
        <f t="shared" si="47"/>
        <v>150</v>
      </c>
      <c r="L360" s="29">
        <f t="shared" si="48"/>
        <v>38</v>
      </c>
    </row>
    <row r="361" spans="2:12" s="28" customFormat="1">
      <c r="B361" s="28">
        <v>21650</v>
      </c>
      <c r="C361" s="28" t="s">
        <v>76</v>
      </c>
      <c r="D361" s="28" t="s">
        <v>24</v>
      </c>
      <c r="F361" s="28">
        <f t="shared" si="49"/>
        <v>0</v>
      </c>
      <c r="H361" s="28">
        <f t="shared" si="46"/>
        <v>0</v>
      </c>
      <c r="J361" s="29">
        <f t="shared" si="47"/>
        <v>150</v>
      </c>
      <c r="L361" s="29">
        <f t="shared" si="48"/>
        <v>38</v>
      </c>
    </row>
    <row r="362" spans="2:12" s="28" customFormat="1">
      <c r="B362" s="28">
        <v>22230</v>
      </c>
      <c r="C362" s="28" t="s">
        <v>152</v>
      </c>
      <c r="D362" s="28" t="s">
        <v>24</v>
      </c>
      <c r="F362" s="28">
        <f t="shared" si="49"/>
        <v>0</v>
      </c>
      <c r="H362" s="28">
        <f t="shared" si="46"/>
        <v>0</v>
      </c>
      <c r="J362" s="29">
        <f t="shared" si="47"/>
        <v>150</v>
      </c>
      <c r="L362" s="29">
        <f t="shared" si="48"/>
        <v>38</v>
      </c>
    </row>
    <row r="363" spans="2:12" s="28" customFormat="1">
      <c r="B363" s="28">
        <v>17275</v>
      </c>
      <c r="C363" s="28" t="s">
        <v>251</v>
      </c>
      <c r="D363" s="28" t="s">
        <v>17</v>
      </c>
      <c r="E363" s="35">
        <v>190</v>
      </c>
      <c r="F363" s="28">
        <f>K363*6</f>
        <v>48</v>
      </c>
      <c r="H363" s="28">
        <f t="shared" si="46"/>
        <v>48</v>
      </c>
      <c r="J363" s="29">
        <f t="shared" si="47"/>
        <v>7.5</v>
      </c>
      <c r="K363" s="35">
        <v>8</v>
      </c>
      <c r="L363" s="29">
        <f t="shared" si="48"/>
        <v>7.5</v>
      </c>
    </row>
    <row r="364" spans="2:12" s="28" customFormat="1">
      <c r="B364" s="35">
        <v>23563</v>
      </c>
      <c r="C364" s="35" t="s">
        <v>372</v>
      </c>
      <c r="D364" s="35" t="s">
        <v>19</v>
      </c>
      <c r="E364" s="35">
        <v>160</v>
      </c>
      <c r="F364" s="28">
        <f>K364*6</f>
        <v>180</v>
      </c>
      <c r="G364" s="35"/>
      <c r="H364" s="28">
        <f t="shared" si="46"/>
        <v>180</v>
      </c>
      <c r="J364" s="29">
        <f t="shared" si="47"/>
        <v>30</v>
      </c>
      <c r="K364" s="35">
        <v>30</v>
      </c>
      <c r="L364" s="29">
        <f t="shared" si="48"/>
        <v>30</v>
      </c>
    </row>
    <row r="365" spans="2:12" s="28" customFormat="1">
      <c r="B365" s="28">
        <v>20305</v>
      </c>
      <c r="C365" s="28" t="s">
        <v>194</v>
      </c>
      <c r="D365" s="28" t="s">
        <v>17</v>
      </c>
      <c r="F365" s="28">
        <f>K365*12</f>
        <v>0</v>
      </c>
      <c r="H365" s="28">
        <f t="shared" si="46"/>
        <v>0</v>
      </c>
      <c r="J365" s="29">
        <f t="shared" si="47"/>
        <v>150</v>
      </c>
      <c r="L365" s="29">
        <f t="shared" si="48"/>
        <v>38</v>
      </c>
    </row>
    <row r="366" spans="2:12" s="28" customFormat="1">
      <c r="B366" s="28">
        <v>23011</v>
      </c>
      <c r="C366" s="28" t="s">
        <v>287</v>
      </c>
      <c r="D366" s="28" t="s">
        <v>57</v>
      </c>
      <c r="E366" s="35"/>
      <c r="F366" s="28">
        <f>K366*12</f>
        <v>456</v>
      </c>
      <c r="H366" s="28">
        <f t="shared" si="46"/>
        <v>456</v>
      </c>
      <c r="J366" s="29">
        <f t="shared" si="47"/>
        <v>150</v>
      </c>
      <c r="K366" s="35">
        <v>38</v>
      </c>
      <c r="L366" s="29">
        <f t="shared" si="48"/>
        <v>38</v>
      </c>
    </row>
    <row r="367" spans="2:12" s="28" customFormat="1">
      <c r="B367" s="28">
        <v>17291</v>
      </c>
      <c r="C367" s="28" t="s">
        <v>124</v>
      </c>
      <c r="D367" s="28" t="s">
        <v>17</v>
      </c>
      <c r="E367" s="35">
        <v>134</v>
      </c>
      <c r="F367" s="28">
        <f>K367*6</f>
        <v>228</v>
      </c>
      <c r="H367" s="28">
        <f t="shared" si="46"/>
        <v>228</v>
      </c>
      <c r="J367" s="29">
        <f t="shared" si="47"/>
        <v>49.5</v>
      </c>
      <c r="K367" s="35">
        <v>38</v>
      </c>
      <c r="L367" s="29">
        <f t="shared" si="48"/>
        <v>38</v>
      </c>
    </row>
    <row r="368" spans="2:12" s="28" customFormat="1">
      <c r="B368" s="28">
        <v>22884</v>
      </c>
      <c r="C368" s="28" t="s">
        <v>284</v>
      </c>
      <c r="D368" s="28" t="s">
        <v>19</v>
      </c>
      <c r="E368" s="35"/>
      <c r="F368" s="28">
        <f>K368*12</f>
        <v>456</v>
      </c>
      <c r="H368" s="28">
        <f t="shared" si="46"/>
        <v>456</v>
      </c>
      <c r="J368" s="29">
        <f t="shared" si="47"/>
        <v>150</v>
      </c>
      <c r="K368" s="35">
        <v>38</v>
      </c>
      <c r="L368" s="29">
        <f t="shared" si="48"/>
        <v>38</v>
      </c>
    </row>
    <row r="369" spans="1:15" s="28" customFormat="1">
      <c r="B369" s="28">
        <v>21643</v>
      </c>
      <c r="C369" s="28" t="s">
        <v>147</v>
      </c>
      <c r="D369" s="28" t="s">
        <v>24</v>
      </c>
      <c r="F369" s="28">
        <f>K369*12</f>
        <v>0</v>
      </c>
      <c r="H369" s="28">
        <f t="shared" si="46"/>
        <v>0</v>
      </c>
      <c r="J369" s="29">
        <f t="shared" si="47"/>
        <v>150</v>
      </c>
      <c r="L369" s="29">
        <f t="shared" si="48"/>
        <v>38</v>
      </c>
    </row>
    <row r="370" spans="1:15" s="28" customFormat="1">
      <c r="B370" s="28">
        <v>21198</v>
      </c>
      <c r="C370" s="28" t="s">
        <v>35</v>
      </c>
      <c r="D370" s="28" t="s">
        <v>36</v>
      </c>
      <c r="E370" s="35">
        <v>198</v>
      </c>
      <c r="F370" s="28">
        <f>K370*8</f>
        <v>16</v>
      </c>
      <c r="G370" s="35"/>
      <c r="H370" s="28">
        <f t="shared" si="46"/>
        <v>16</v>
      </c>
      <c r="J370" s="29">
        <f t="shared" si="47"/>
        <v>1.5</v>
      </c>
      <c r="K370" s="35">
        <v>2</v>
      </c>
      <c r="L370" s="29">
        <f>IF(J370&lt;0,0,J370)</f>
        <v>1.5</v>
      </c>
      <c r="N370" s="31"/>
      <c r="O370" s="27"/>
    </row>
    <row r="371" spans="1:15" s="28" customFormat="1">
      <c r="B371" s="28">
        <v>22173</v>
      </c>
      <c r="C371" s="28" t="s">
        <v>292</v>
      </c>
      <c r="D371" s="28" t="s">
        <v>17</v>
      </c>
      <c r="E371" s="35"/>
      <c r="F371" s="28">
        <f t="shared" ref="F371:F376" si="50">K371*12</f>
        <v>456</v>
      </c>
      <c r="H371" s="28">
        <f t="shared" si="46"/>
        <v>456</v>
      </c>
      <c r="I371" s="28" t="s">
        <v>296</v>
      </c>
      <c r="J371" s="29">
        <f t="shared" si="47"/>
        <v>150</v>
      </c>
      <c r="K371" s="35">
        <v>38</v>
      </c>
      <c r="L371" s="29">
        <f t="shared" ref="L371:L386" si="51">IF(J371&gt;38,38,J371)</f>
        <v>38</v>
      </c>
      <c r="N371" s="31"/>
      <c r="O371" s="27"/>
    </row>
    <row r="372" spans="1:15" s="28" customFormat="1">
      <c r="B372" s="28">
        <v>22934</v>
      </c>
      <c r="C372" s="28" t="s">
        <v>289</v>
      </c>
      <c r="D372" s="28" t="s">
        <v>19</v>
      </c>
      <c r="E372" s="35"/>
      <c r="F372" s="28">
        <f t="shared" si="50"/>
        <v>456</v>
      </c>
      <c r="H372" s="28">
        <f t="shared" si="46"/>
        <v>456</v>
      </c>
      <c r="J372" s="29">
        <f t="shared" si="47"/>
        <v>150</v>
      </c>
      <c r="K372" s="35">
        <v>38</v>
      </c>
      <c r="L372" s="29">
        <f t="shared" si="51"/>
        <v>38</v>
      </c>
      <c r="N372" s="31"/>
      <c r="O372" s="27"/>
    </row>
    <row r="373" spans="1:15" s="28" customFormat="1">
      <c r="B373" s="28">
        <v>21734</v>
      </c>
      <c r="C373" s="28" t="s">
        <v>78</v>
      </c>
      <c r="D373" s="28" t="s">
        <v>24</v>
      </c>
      <c r="F373" s="28">
        <f t="shared" si="50"/>
        <v>0</v>
      </c>
      <c r="H373" s="28">
        <f t="shared" si="46"/>
        <v>0</v>
      </c>
      <c r="J373" s="29">
        <f t="shared" si="47"/>
        <v>150</v>
      </c>
      <c r="L373" s="29">
        <f t="shared" si="51"/>
        <v>38</v>
      </c>
    </row>
    <row r="374" spans="1:15" s="28" customFormat="1">
      <c r="B374" s="28">
        <v>21022</v>
      </c>
      <c r="C374" s="28" t="s">
        <v>79</v>
      </c>
      <c r="D374" s="28" t="s">
        <v>57</v>
      </c>
      <c r="E374" s="35"/>
      <c r="F374" s="28">
        <f t="shared" si="50"/>
        <v>456</v>
      </c>
      <c r="H374" s="28">
        <f t="shared" si="46"/>
        <v>456</v>
      </c>
      <c r="I374" s="28" t="s">
        <v>296</v>
      </c>
      <c r="J374" s="29">
        <f t="shared" si="47"/>
        <v>150</v>
      </c>
      <c r="K374" s="35">
        <v>38</v>
      </c>
      <c r="L374" s="29">
        <f t="shared" si="51"/>
        <v>38</v>
      </c>
    </row>
    <row r="375" spans="1:15" s="28" customFormat="1">
      <c r="B375" s="28">
        <v>22277</v>
      </c>
      <c r="C375" s="28" t="s">
        <v>299</v>
      </c>
      <c r="D375" s="28" t="s">
        <v>17</v>
      </c>
      <c r="E375" s="35"/>
      <c r="F375" s="28">
        <f t="shared" si="50"/>
        <v>300</v>
      </c>
      <c r="H375" s="28">
        <f t="shared" si="46"/>
        <v>300</v>
      </c>
      <c r="J375" s="29">
        <f t="shared" si="47"/>
        <v>150</v>
      </c>
      <c r="K375" s="35">
        <v>25</v>
      </c>
      <c r="L375" s="29">
        <f t="shared" si="51"/>
        <v>38</v>
      </c>
    </row>
    <row r="376" spans="1:15" s="28" customFormat="1">
      <c r="B376" s="28">
        <v>21881</v>
      </c>
      <c r="C376" s="28" t="s">
        <v>80</v>
      </c>
      <c r="D376" s="28" t="s">
        <v>57</v>
      </c>
      <c r="F376" s="28">
        <f t="shared" si="50"/>
        <v>0</v>
      </c>
      <c r="H376" s="28">
        <f t="shared" si="46"/>
        <v>0</v>
      </c>
      <c r="J376" s="29">
        <f t="shared" si="47"/>
        <v>150</v>
      </c>
      <c r="L376" s="29">
        <f t="shared" si="51"/>
        <v>38</v>
      </c>
    </row>
    <row r="377" spans="1:15" s="28" customFormat="1">
      <c r="B377" s="28">
        <v>20821</v>
      </c>
      <c r="C377" s="28" t="s">
        <v>220</v>
      </c>
      <c r="D377" s="28" t="s">
        <v>34</v>
      </c>
      <c r="E377" s="28">
        <v>197</v>
      </c>
      <c r="F377" s="28">
        <f>K377*6</f>
        <v>12</v>
      </c>
      <c r="H377" s="28">
        <f t="shared" ref="H377:H399" si="52">F377+G377</f>
        <v>12</v>
      </c>
      <c r="J377" s="29">
        <f t="shared" ref="J377:J399" si="53">(200-E377)*(75/100)</f>
        <v>2.25</v>
      </c>
      <c r="K377" s="35">
        <v>2</v>
      </c>
      <c r="L377" s="29">
        <f t="shared" si="51"/>
        <v>2.25</v>
      </c>
    </row>
    <row r="378" spans="1:15" s="28" customFormat="1">
      <c r="A378" s="24"/>
      <c r="B378" s="28">
        <v>21677</v>
      </c>
      <c r="C378" s="28" t="s">
        <v>175</v>
      </c>
      <c r="D378" s="28" t="s">
        <v>57</v>
      </c>
      <c r="F378" s="28">
        <f>K378*12</f>
        <v>0</v>
      </c>
      <c r="H378" s="28">
        <f t="shared" si="52"/>
        <v>0</v>
      </c>
      <c r="J378" s="29">
        <f t="shared" si="53"/>
        <v>150</v>
      </c>
      <c r="L378" s="29">
        <f t="shared" si="51"/>
        <v>38</v>
      </c>
    </row>
    <row r="379" spans="1:15" s="28" customFormat="1">
      <c r="B379" s="28">
        <v>17303</v>
      </c>
      <c r="C379" s="28" t="s">
        <v>196</v>
      </c>
      <c r="D379" s="28" t="s">
        <v>17</v>
      </c>
      <c r="F379" s="28">
        <f>K379*12</f>
        <v>0</v>
      </c>
      <c r="H379" s="28">
        <f t="shared" si="52"/>
        <v>0</v>
      </c>
      <c r="J379" s="29">
        <f t="shared" si="53"/>
        <v>150</v>
      </c>
      <c r="L379" s="29">
        <f t="shared" si="51"/>
        <v>38</v>
      </c>
    </row>
    <row r="380" spans="1:15" s="28" customFormat="1">
      <c r="B380" s="28">
        <v>23113</v>
      </c>
      <c r="C380" s="38" t="s">
        <v>364</v>
      </c>
      <c r="D380" s="28" t="s">
        <v>12</v>
      </c>
      <c r="E380" s="35">
        <v>173</v>
      </c>
      <c r="F380" s="28">
        <f>K380*6</f>
        <v>120</v>
      </c>
      <c r="H380" s="28">
        <f t="shared" si="52"/>
        <v>120</v>
      </c>
      <c r="J380" s="29">
        <f t="shared" si="53"/>
        <v>20.25</v>
      </c>
      <c r="K380" s="35">
        <v>20</v>
      </c>
      <c r="L380" s="29">
        <f t="shared" si="51"/>
        <v>20.25</v>
      </c>
    </row>
    <row r="381" spans="1:15" s="28" customFormat="1">
      <c r="B381" s="28">
        <v>21926</v>
      </c>
      <c r="C381" s="28" t="s">
        <v>81</v>
      </c>
      <c r="D381" s="28" t="s">
        <v>17</v>
      </c>
      <c r="F381" s="28">
        <f>K381*12</f>
        <v>0</v>
      </c>
      <c r="H381" s="28">
        <f t="shared" si="52"/>
        <v>0</v>
      </c>
      <c r="J381" s="29">
        <f t="shared" si="53"/>
        <v>150</v>
      </c>
      <c r="L381" s="29">
        <f t="shared" si="51"/>
        <v>38</v>
      </c>
    </row>
    <row r="382" spans="1:15" s="28" customFormat="1">
      <c r="B382" s="28">
        <v>21668</v>
      </c>
      <c r="C382" s="28" t="s">
        <v>114</v>
      </c>
      <c r="D382" s="28" t="s">
        <v>34</v>
      </c>
      <c r="E382" s="35">
        <v>166</v>
      </c>
      <c r="F382" s="28">
        <f>K382*6</f>
        <v>156</v>
      </c>
      <c r="H382" s="28">
        <f t="shared" si="52"/>
        <v>156</v>
      </c>
      <c r="J382" s="29">
        <f t="shared" si="53"/>
        <v>25.5</v>
      </c>
      <c r="K382" s="35">
        <v>26</v>
      </c>
      <c r="L382" s="29">
        <f t="shared" si="51"/>
        <v>25.5</v>
      </c>
    </row>
    <row r="383" spans="1:15" s="28" customFormat="1">
      <c r="B383" s="28">
        <v>20817</v>
      </c>
      <c r="C383" s="28" t="s">
        <v>148</v>
      </c>
      <c r="D383" s="28" t="s">
        <v>34</v>
      </c>
      <c r="F383" s="28">
        <f>K383*12</f>
        <v>0</v>
      </c>
      <c r="H383" s="28">
        <f t="shared" si="52"/>
        <v>0</v>
      </c>
      <c r="J383" s="29">
        <f t="shared" si="53"/>
        <v>150</v>
      </c>
      <c r="L383" s="29">
        <f t="shared" si="51"/>
        <v>38</v>
      </c>
    </row>
    <row r="384" spans="1:15" s="28" customFormat="1">
      <c r="B384" s="28">
        <v>21590</v>
      </c>
      <c r="C384" s="28" t="s">
        <v>118</v>
      </c>
      <c r="D384" s="28" t="s">
        <v>17</v>
      </c>
      <c r="E384" s="35">
        <v>0</v>
      </c>
      <c r="F384" s="28">
        <f>K384*6</f>
        <v>228</v>
      </c>
      <c r="H384" s="28">
        <f t="shared" si="52"/>
        <v>228</v>
      </c>
      <c r="J384" s="29">
        <f t="shared" si="53"/>
        <v>150</v>
      </c>
      <c r="K384" s="35">
        <v>38</v>
      </c>
      <c r="L384" s="29">
        <f t="shared" si="51"/>
        <v>38</v>
      </c>
    </row>
    <row r="385" spans="1:15" s="28" customFormat="1">
      <c r="B385" s="28">
        <v>22274</v>
      </c>
      <c r="C385" s="28" t="s">
        <v>95</v>
      </c>
      <c r="D385" s="28" t="s">
        <v>19</v>
      </c>
      <c r="E385" s="35"/>
      <c r="F385" s="28">
        <f>K385*12</f>
        <v>312</v>
      </c>
      <c r="H385" s="28">
        <f t="shared" si="52"/>
        <v>312</v>
      </c>
      <c r="J385" s="29">
        <f t="shared" si="53"/>
        <v>150</v>
      </c>
      <c r="K385" s="35">
        <v>26</v>
      </c>
      <c r="L385" s="29">
        <f t="shared" si="51"/>
        <v>38</v>
      </c>
    </row>
    <row r="386" spans="1:15" s="28" customFormat="1">
      <c r="B386" s="28">
        <v>20082</v>
      </c>
      <c r="C386" s="28" t="s">
        <v>186</v>
      </c>
      <c r="D386" s="28" t="s">
        <v>34</v>
      </c>
      <c r="F386" s="28">
        <f>K386*12</f>
        <v>0</v>
      </c>
      <c r="H386" s="28">
        <f t="shared" si="52"/>
        <v>0</v>
      </c>
      <c r="J386" s="29">
        <f t="shared" si="53"/>
        <v>150</v>
      </c>
      <c r="L386" s="29">
        <f t="shared" si="51"/>
        <v>38</v>
      </c>
    </row>
    <row r="387" spans="1:15" s="28" customFormat="1">
      <c r="B387" s="28">
        <v>21197</v>
      </c>
      <c r="C387" s="28" t="s">
        <v>198</v>
      </c>
      <c r="D387" s="28" t="s">
        <v>36</v>
      </c>
      <c r="E387" s="35">
        <v>180</v>
      </c>
      <c r="F387" s="28">
        <f>K387*6</f>
        <v>90</v>
      </c>
      <c r="H387" s="28">
        <f t="shared" si="52"/>
        <v>90</v>
      </c>
      <c r="J387" s="29">
        <f t="shared" si="53"/>
        <v>15</v>
      </c>
      <c r="K387" s="35">
        <v>15</v>
      </c>
      <c r="L387" s="29">
        <f>IF(J387&lt;0,0,J387)</f>
        <v>15</v>
      </c>
    </row>
    <row r="388" spans="1:15" s="28" customFormat="1">
      <c r="B388" s="24">
        <v>23094</v>
      </c>
      <c r="C388" s="24" t="s">
        <v>366</v>
      </c>
      <c r="D388" s="24" t="s">
        <v>17</v>
      </c>
      <c r="E388" s="35">
        <v>175</v>
      </c>
      <c r="F388" s="28">
        <f>K388*6</f>
        <v>114</v>
      </c>
      <c r="H388" s="28">
        <f t="shared" si="52"/>
        <v>114</v>
      </c>
      <c r="J388" s="29">
        <f t="shared" si="53"/>
        <v>18.75</v>
      </c>
      <c r="K388" s="35">
        <v>19</v>
      </c>
      <c r="L388" s="29">
        <f t="shared" ref="L388:L399" si="54">IF(J388&gt;38,38,J388)</f>
        <v>18.75</v>
      </c>
    </row>
    <row r="389" spans="1:15" s="28" customFormat="1">
      <c r="B389" s="28">
        <v>21813</v>
      </c>
      <c r="C389" s="28" t="s">
        <v>83</v>
      </c>
      <c r="D389" s="28" t="s">
        <v>24</v>
      </c>
      <c r="F389" s="28">
        <f>K389*12</f>
        <v>0</v>
      </c>
      <c r="H389" s="28">
        <f t="shared" si="52"/>
        <v>0</v>
      </c>
      <c r="J389" s="29">
        <f t="shared" si="53"/>
        <v>150</v>
      </c>
      <c r="L389" s="29">
        <f t="shared" si="54"/>
        <v>38</v>
      </c>
    </row>
    <row r="390" spans="1:15" s="28" customFormat="1">
      <c r="B390" s="28">
        <v>22407</v>
      </c>
      <c r="C390" s="28" t="s">
        <v>84</v>
      </c>
      <c r="D390" s="28" t="s">
        <v>34</v>
      </c>
      <c r="E390" s="35">
        <v>152</v>
      </c>
      <c r="F390" s="28">
        <f>K390*6</f>
        <v>216</v>
      </c>
      <c r="H390" s="28">
        <f t="shared" si="52"/>
        <v>216</v>
      </c>
      <c r="J390" s="29">
        <f t="shared" si="53"/>
        <v>36</v>
      </c>
      <c r="K390" s="35">
        <v>36</v>
      </c>
      <c r="L390" s="29">
        <f t="shared" si="54"/>
        <v>36</v>
      </c>
    </row>
    <row r="391" spans="1:15" s="28" customFormat="1">
      <c r="B391" s="28">
        <v>17323</v>
      </c>
      <c r="C391" s="28" t="s">
        <v>39</v>
      </c>
      <c r="D391" s="28" t="s">
        <v>19</v>
      </c>
      <c r="E391" s="35"/>
      <c r="F391" s="28">
        <f>K391*12</f>
        <v>276</v>
      </c>
      <c r="H391" s="28">
        <f t="shared" si="52"/>
        <v>276</v>
      </c>
      <c r="J391" s="29">
        <f t="shared" si="53"/>
        <v>150</v>
      </c>
      <c r="K391" s="35">
        <v>23</v>
      </c>
      <c r="L391" s="29">
        <f t="shared" si="54"/>
        <v>38</v>
      </c>
    </row>
    <row r="392" spans="1:15" s="28" customFormat="1">
      <c r="B392" s="28">
        <v>21134</v>
      </c>
      <c r="C392" s="28" t="s">
        <v>85</v>
      </c>
      <c r="D392" s="28" t="s">
        <v>17</v>
      </c>
      <c r="F392" s="28">
        <f>K392*12</f>
        <v>0</v>
      </c>
      <c r="H392" s="28">
        <f t="shared" si="52"/>
        <v>0</v>
      </c>
      <c r="J392" s="29">
        <f t="shared" si="53"/>
        <v>150</v>
      </c>
      <c r="L392" s="29">
        <f t="shared" si="54"/>
        <v>38</v>
      </c>
    </row>
    <row r="393" spans="1:15" s="28" customFormat="1">
      <c r="B393" s="28">
        <v>17225</v>
      </c>
      <c r="C393" s="28" t="s">
        <v>119</v>
      </c>
      <c r="D393" s="28" t="s">
        <v>57</v>
      </c>
      <c r="F393" s="28">
        <f>K393*12</f>
        <v>0</v>
      </c>
      <c r="H393" s="28">
        <f t="shared" si="52"/>
        <v>0</v>
      </c>
      <c r="J393" s="29">
        <f t="shared" si="53"/>
        <v>150</v>
      </c>
      <c r="L393" s="29">
        <f t="shared" si="54"/>
        <v>38</v>
      </c>
    </row>
    <row r="394" spans="1:15">
      <c r="A394" s="28"/>
      <c r="B394" s="28">
        <v>23010</v>
      </c>
      <c r="C394" s="28" t="s">
        <v>291</v>
      </c>
      <c r="D394" s="28" t="s">
        <v>57</v>
      </c>
      <c r="E394" s="35"/>
      <c r="F394" s="28">
        <f>K394*12</f>
        <v>456</v>
      </c>
      <c r="G394" s="28"/>
      <c r="H394" s="28">
        <f t="shared" si="52"/>
        <v>456</v>
      </c>
      <c r="I394" s="28"/>
      <c r="J394" s="29">
        <f t="shared" si="53"/>
        <v>150</v>
      </c>
      <c r="K394" s="35">
        <v>38</v>
      </c>
      <c r="L394" s="29">
        <f t="shared" si="54"/>
        <v>38</v>
      </c>
    </row>
    <row r="395" spans="1:15">
      <c r="A395" s="28"/>
      <c r="B395" s="28">
        <v>20231</v>
      </c>
      <c r="C395" s="28" t="s">
        <v>176</v>
      </c>
      <c r="D395" s="28" t="s">
        <v>34</v>
      </c>
      <c r="E395" s="28">
        <v>162</v>
      </c>
      <c r="F395" s="28">
        <f>K395*6</f>
        <v>174</v>
      </c>
      <c r="G395" s="28"/>
      <c r="H395" s="28">
        <f t="shared" si="52"/>
        <v>174</v>
      </c>
      <c r="I395" s="28"/>
      <c r="J395" s="29">
        <f t="shared" si="53"/>
        <v>28.5</v>
      </c>
      <c r="K395" s="35">
        <v>29</v>
      </c>
      <c r="L395" s="29">
        <f t="shared" si="54"/>
        <v>28.5</v>
      </c>
    </row>
    <row r="396" spans="1:15">
      <c r="A396" s="28"/>
      <c r="B396" s="28">
        <v>20076</v>
      </c>
      <c r="C396" s="28" t="s">
        <v>86</v>
      </c>
      <c r="D396" s="28" t="s">
        <v>17</v>
      </c>
      <c r="E396" s="28"/>
      <c r="F396" s="28">
        <f>K396*12</f>
        <v>0</v>
      </c>
      <c r="G396" s="28"/>
      <c r="H396" s="28">
        <f t="shared" si="52"/>
        <v>0</v>
      </c>
      <c r="I396" s="28"/>
      <c r="J396" s="29">
        <f t="shared" si="53"/>
        <v>150</v>
      </c>
      <c r="K396" s="28"/>
      <c r="L396" s="29">
        <f t="shared" si="54"/>
        <v>38</v>
      </c>
    </row>
    <row r="397" spans="1:15">
      <c r="A397" s="28"/>
      <c r="B397" s="28">
        <v>21894</v>
      </c>
      <c r="C397" s="28" t="s">
        <v>125</v>
      </c>
      <c r="D397" s="28" t="s">
        <v>36</v>
      </c>
      <c r="E397" s="28"/>
      <c r="F397" s="28">
        <f>K397*12</f>
        <v>0</v>
      </c>
      <c r="G397" s="28"/>
      <c r="H397" s="28">
        <f t="shared" si="52"/>
        <v>0</v>
      </c>
      <c r="I397" s="28"/>
      <c r="J397" s="29">
        <f t="shared" si="53"/>
        <v>150</v>
      </c>
      <c r="K397" s="28"/>
      <c r="L397" s="29">
        <f t="shared" si="54"/>
        <v>38</v>
      </c>
    </row>
    <row r="398" spans="1:15" s="28" customFormat="1">
      <c r="B398" s="28">
        <v>21020</v>
      </c>
      <c r="C398" s="28" t="s">
        <v>115</v>
      </c>
      <c r="D398" s="28" t="s">
        <v>57</v>
      </c>
      <c r="F398" s="28">
        <f>K398*12</f>
        <v>0</v>
      </c>
      <c r="H398" s="28">
        <f t="shared" si="52"/>
        <v>0</v>
      </c>
      <c r="J398" s="29">
        <f t="shared" si="53"/>
        <v>150</v>
      </c>
      <c r="L398" s="29">
        <f t="shared" si="54"/>
        <v>38</v>
      </c>
    </row>
    <row r="399" spans="1:15" s="28" customFormat="1">
      <c r="B399" s="28">
        <v>22844</v>
      </c>
      <c r="C399" s="28" t="s">
        <v>267</v>
      </c>
      <c r="D399" s="28" t="s">
        <v>17</v>
      </c>
      <c r="E399" s="35"/>
      <c r="F399" s="28">
        <f>K399*12</f>
        <v>252</v>
      </c>
      <c r="H399" s="28">
        <f t="shared" si="52"/>
        <v>252</v>
      </c>
      <c r="J399" s="29">
        <f t="shared" si="53"/>
        <v>150</v>
      </c>
      <c r="K399" s="35">
        <v>21</v>
      </c>
      <c r="L399" s="29">
        <f t="shared" si="54"/>
        <v>38</v>
      </c>
    </row>
    <row r="400" spans="1:15" s="28" customFormat="1">
      <c r="A400" s="28">
        <v>6</v>
      </c>
      <c r="B400" s="28">
        <v>21680</v>
      </c>
      <c r="C400" s="28" t="s">
        <v>47</v>
      </c>
      <c r="D400" s="28" t="s">
        <v>24</v>
      </c>
      <c r="E400" s="28">
        <v>136</v>
      </c>
      <c r="F400" s="28">
        <f t="shared" ref="F400:F433" si="55">K400*6</f>
        <v>228</v>
      </c>
      <c r="G400" s="24" t="s">
        <v>381</v>
      </c>
      <c r="H400" s="28" t="e">
        <f t="shared" ref="H400:H433" si="56">F400+G400</f>
        <v>#VALUE!</v>
      </c>
      <c r="J400" s="29">
        <f t="shared" ref="J400:J433" si="57">(200-E400)*(75/100)</f>
        <v>48</v>
      </c>
      <c r="K400" s="35">
        <v>38</v>
      </c>
      <c r="L400" s="29">
        <f t="shared" ref="L400:L427" si="58">IF(J400&gt;38,38,J400)</f>
        <v>38</v>
      </c>
      <c r="N400" s="31"/>
      <c r="O400" s="27"/>
    </row>
    <row r="401" spans="1:15" s="28" customFormat="1">
      <c r="A401" s="28">
        <v>9</v>
      </c>
      <c r="B401" s="28">
        <v>23151</v>
      </c>
      <c r="C401" s="28" t="s">
        <v>314</v>
      </c>
      <c r="D401" s="28" t="s">
        <v>19</v>
      </c>
      <c r="E401" s="35">
        <v>137</v>
      </c>
      <c r="F401" s="28">
        <f t="shared" si="55"/>
        <v>228</v>
      </c>
      <c r="G401" s="24" t="s">
        <v>381</v>
      </c>
      <c r="H401" s="28" t="e">
        <f t="shared" si="56"/>
        <v>#VALUE!</v>
      </c>
      <c r="J401" s="29">
        <f t="shared" si="57"/>
        <v>47.25</v>
      </c>
      <c r="K401" s="35">
        <v>38</v>
      </c>
      <c r="L401" s="29">
        <f t="shared" si="58"/>
        <v>38</v>
      </c>
    </row>
    <row r="402" spans="1:15" s="28" customFormat="1">
      <c r="A402" s="28">
        <v>10</v>
      </c>
      <c r="B402" s="35">
        <v>22838</v>
      </c>
      <c r="C402" s="35" t="s">
        <v>344</v>
      </c>
      <c r="D402" s="35" t="s">
        <v>34</v>
      </c>
      <c r="E402" s="35">
        <v>123</v>
      </c>
      <c r="F402" s="28">
        <f t="shared" si="55"/>
        <v>228</v>
      </c>
      <c r="G402" s="24" t="s">
        <v>381</v>
      </c>
      <c r="H402" s="28" t="e">
        <f t="shared" si="56"/>
        <v>#VALUE!</v>
      </c>
      <c r="J402" s="29">
        <f t="shared" si="57"/>
        <v>57.75</v>
      </c>
      <c r="K402" s="35">
        <v>38</v>
      </c>
      <c r="L402" s="29">
        <f t="shared" si="58"/>
        <v>38</v>
      </c>
    </row>
    <row r="403" spans="1:15" s="28" customFormat="1">
      <c r="A403" s="28">
        <v>40</v>
      </c>
      <c r="B403" s="28">
        <v>20302</v>
      </c>
      <c r="C403" s="28" t="s">
        <v>121</v>
      </c>
      <c r="D403" s="28" t="s">
        <v>19</v>
      </c>
      <c r="E403" s="35">
        <v>151</v>
      </c>
      <c r="F403" s="28">
        <f t="shared" si="55"/>
        <v>222</v>
      </c>
      <c r="G403" s="24" t="s">
        <v>381</v>
      </c>
      <c r="H403" s="28" t="e">
        <f t="shared" si="56"/>
        <v>#VALUE!</v>
      </c>
      <c r="J403" s="29">
        <f t="shared" si="57"/>
        <v>36.75</v>
      </c>
      <c r="K403" s="35">
        <v>37</v>
      </c>
      <c r="L403" s="29">
        <f t="shared" si="58"/>
        <v>36.75</v>
      </c>
    </row>
    <row r="404" spans="1:15" s="28" customFormat="1">
      <c r="A404" s="28">
        <v>59</v>
      </c>
      <c r="B404" s="28">
        <v>22635</v>
      </c>
      <c r="C404" s="28" t="s">
        <v>156</v>
      </c>
      <c r="D404" s="28" t="s">
        <v>17</v>
      </c>
      <c r="E404" s="35">
        <v>137</v>
      </c>
      <c r="F404" s="28">
        <f t="shared" si="55"/>
        <v>228</v>
      </c>
      <c r="G404" s="24" t="s">
        <v>381</v>
      </c>
      <c r="H404" s="28" t="e">
        <f t="shared" si="56"/>
        <v>#VALUE!</v>
      </c>
      <c r="J404" s="29">
        <f t="shared" si="57"/>
        <v>47.25</v>
      </c>
      <c r="K404" s="35">
        <v>38</v>
      </c>
      <c r="L404" s="29">
        <f t="shared" si="58"/>
        <v>38</v>
      </c>
      <c r="M404" s="24"/>
    </row>
    <row r="405" spans="1:15" s="28" customFormat="1">
      <c r="A405" s="28">
        <v>63</v>
      </c>
      <c r="B405" s="28">
        <v>23020</v>
      </c>
      <c r="C405" s="28" t="s">
        <v>308</v>
      </c>
      <c r="D405" s="28" t="s">
        <v>57</v>
      </c>
      <c r="E405" s="35">
        <v>143</v>
      </c>
      <c r="F405" s="28">
        <f t="shared" si="55"/>
        <v>228</v>
      </c>
      <c r="G405" s="24" t="s">
        <v>381</v>
      </c>
      <c r="H405" s="28" t="e">
        <f t="shared" si="56"/>
        <v>#VALUE!</v>
      </c>
      <c r="J405" s="29">
        <f t="shared" si="57"/>
        <v>42.75</v>
      </c>
      <c r="K405" s="35">
        <v>38</v>
      </c>
      <c r="L405" s="29">
        <f t="shared" si="58"/>
        <v>38</v>
      </c>
    </row>
    <row r="406" spans="1:15" s="28" customFormat="1">
      <c r="A406" s="28">
        <v>70</v>
      </c>
      <c r="B406" s="24">
        <v>24172</v>
      </c>
      <c r="C406" s="24" t="s">
        <v>416</v>
      </c>
      <c r="D406" s="24" t="s">
        <v>17</v>
      </c>
      <c r="E406" s="24">
        <v>98</v>
      </c>
      <c r="F406" s="28">
        <f t="shared" si="55"/>
        <v>228</v>
      </c>
      <c r="G406" s="24" t="s">
        <v>381</v>
      </c>
      <c r="H406" s="28" t="e">
        <f t="shared" si="56"/>
        <v>#VALUE!</v>
      </c>
      <c r="J406" s="29">
        <f t="shared" si="57"/>
        <v>76.5</v>
      </c>
      <c r="K406" s="35">
        <v>38</v>
      </c>
      <c r="L406" s="29">
        <f t="shared" si="58"/>
        <v>38</v>
      </c>
    </row>
    <row r="407" spans="1:15" s="28" customFormat="1">
      <c r="A407" s="28">
        <v>85</v>
      </c>
      <c r="B407" s="28">
        <v>20303</v>
      </c>
      <c r="C407" s="28" t="s">
        <v>18</v>
      </c>
      <c r="D407" s="28" t="s">
        <v>19</v>
      </c>
      <c r="E407" s="35">
        <v>164</v>
      </c>
      <c r="F407" s="28">
        <f t="shared" si="55"/>
        <v>162</v>
      </c>
      <c r="G407" s="24" t="s">
        <v>381</v>
      </c>
      <c r="H407" s="28" t="e">
        <f t="shared" si="56"/>
        <v>#VALUE!</v>
      </c>
      <c r="J407" s="29">
        <f t="shared" si="57"/>
        <v>27</v>
      </c>
      <c r="K407" s="35">
        <v>27</v>
      </c>
      <c r="L407" s="29">
        <f t="shared" si="58"/>
        <v>27</v>
      </c>
    </row>
    <row r="408" spans="1:15" s="28" customFormat="1">
      <c r="A408" s="28">
        <v>93</v>
      </c>
      <c r="B408" s="28">
        <v>21554</v>
      </c>
      <c r="C408" s="28" t="s">
        <v>243</v>
      </c>
      <c r="D408" s="28" t="s">
        <v>24</v>
      </c>
      <c r="E408" s="35">
        <v>203</v>
      </c>
      <c r="F408" s="28">
        <f t="shared" si="55"/>
        <v>0</v>
      </c>
      <c r="G408" s="24" t="s">
        <v>381</v>
      </c>
      <c r="H408" s="28" t="e">
        <f t="shared" si="56"/>
        <v>#VALUE!</v>
      </c>
      <c r="J408" s="29">
        <f t="shared" si="57"/>
        <v>-2.25</v>
      </c>
      <c r="K408" s="35">
        <v>0</v>
      </c>
      <c r="L408" s="29">
        <f t="shared" si="58"/>
        <v>-2.25</v>
      </c>
    </row>
    <row r="409" spans="1:15" s="28" customFormat="1">
      <c r="B409" s="35">
        <v>23385</v>
      </c>
      <c r="C409" s="35" t="s">
        <v>368</v>
      </c>
      <c r="D409" s="35" t="s">
        <v>57</v>
      </c>
      <c r="E409" s="35">
        <v>165</v>
      </c>
      <c r="F409" s="28">
        <f t="shared" si="55"/>
        <v>156</v>
      </c>
      <c r="G409" s="24" t="s">
        <v>381</v>
      </c>
      <c r="H409" s="28" t="e">
        <f t="shared" si="56"/>
        <v>#VALUE!</v>
      </c>
      <c r="J409" s="29">
        <f t="shared" si="57"/>
        <v>26.25</v>
      </c>
      <c r="K409" s="35">
        <v>26</v>
      </c>
      <c r="L409" s="29">
        <f t="shared" si="58"/>
        <v>26.25</v>
      </c>
    </row>
    <row r="410" spans="1:15" s="28" customFormat="1">
      <c r="B410" s="28">
        <v>20650</v>
      </c>
      <c r="C410" s="28" t="s">
        <v>171</v>
      </c>
      <c r="D410" s="28" t="s">
        <v>17</v>
      </c>
      <c r="E410" s="28">
        <v>188</v>
      </c>
      <c r="F410" s="28">
        <f t="shared" si="55"/>
        <v>54</v>
      </c>
      <c r="G410" s="24" t="s">
        <v>381</v>
      </c>
      <c r="H410" s="28" t="e">
        <f t="shared" si="56"/>
        <v>#VALUE!</v>
      </c>
      <c r="J410" s="29">
        <f t="shared" si="57"/>
        <v>9</v>
      </c>
      <c r="K410" s="35">
        <v>9</v>
      </c>
      <c r="L410" s="29">
        <f t="shared" si="58"/>
        <v>9</v>
      </c>
      <c r="N410" s="31"/>
      <c r="O410" s="27"/>
    </row>
    <row r="411" spans="1:15" s="28" customFormat="1">
      <c r="B411" s="35">
        <v>23348</v>
      </c>
      <c r="C411" s="35" t="s">
        <v>351</v>
      </c>
      <c r="D411" s="35" t="s">
        <v>17</v>
      </c>
      <c r="E411" s="35">
        <v>196</v>
      </c>
      <c r="F411" s="28">
        <f t="shared" si="55"/>
        <v>18</v>
      </c>
      <c r="G411" s="24" t="s">
        <v>381</v>
      </c>
      <c r="H411" s="28" t="e">
        <f t="shared" si="56"/>
        <v>#VALUE!</v>
      </c>
      <c r="J411" s="29">
        <f t="shared" si="57"/>
        <v>3</v>
      </c>
      <c r="K411" s="35">
        <v>3</v>
      </c>
      <c r="L411" s="29">
        <f t="shared" si="58"/>
        <v>3</v>
      </c>
    </row>
    <row r="412" spans="1:15" s="28" customFormat="1">
      <c r="B412" s="24">
        <v>24569</v>
      </c>
      <c r="C412" s="24" t="s">
        <v>419</v>
      </c>
      <c r="D412" s="24" t="s">
        <v>12</v>
      </c>
      <c r="E412" s="35">
        <v>141</v>
      </c>
      <c r="F412" s="28">
        <f t="shared" si="55"/>
        <v>228</v>
      </c>
      <c r="G412" s="24" t="s">
        <v>381</v>
      </c>
      <c r="H412" s="28" t="e">
        <f t="shared" si="56"/>
        <v>#VALUE!</v>
      </c>
      <c r="J412" s="29">
        <f t="shared" si="57"/>
        <v>44.25</v>
      </c>
      <c r="K412" s="35">
        <v>38</v>
      </c>
      <c r="L412" s="29">
        <f t="shared" si="58"/>
        <v>38</v>
      </c>
      <c r="N412" s="31"/>
      <c r="O412" s="27"/>
    </row>
    <row r="413" spans="1:15" s="28" customFormat="1">
      <c r="B413" s="28">
        <v>22688</v>
      </c>
      <c r="C413" s="28" t="s">
        <v>105</v>
      </c>
      <c r="D413" s="28" t="s">
        <v>24</v>
      </c>
      <c r="E413" s="35">
        <v>193</v>
      </c>
      <c r="F413" s="28">
        <f t="shared" si="55"/>
        <v>30</v>
      </c>
      <c r="G413" s="24" t="s">
        <v>381</v>
      </c>
      <c r="H413" s="28" t="e">
        <f t="shared" si="56"/>
        <v>#VALUE!</v>
      </c>
      <c r="J413" s="29">
        <f t="shared" si="57"/>
        <v>5.25</v>
      </c>
      <c r="K413" s="35">
        <v>5</v>
      </c>
      <c r="L413" s="29">
        <f t="shared" si="58"/>
        <v>5.25</v>
      </c>
    </row>
    <row r="414" spans="1:15" s="28" customFormat="1">
      <c r="B414" s="28">
        <v>17277</v>
      </c>
      <c r="C414" s="28" t="s">
        <v>234</v>
      </c>
      <c r="D414" s="28" t="s">
        <v>57</v>
      </c>
      <c r="E414" s="35">
        <v>175</v>
      </c>
      <c r="F414" s="28">
        <f t="shared" si="55"/>
        <v>114</v>
      </c>
      <c r="G414" s="24" t="s">
        <v>381</v>
      </c>
      <c r="H414" s="28" t="e">
        <f t="shared" si="56"/>
        <v>#VALUE!</v>
      </c>
      <c r="J414" s="29">
        <f t="shared" si="57"/>
        <v>18.75</v>
      </c>
      <c r="K414" s="35">
        <v>19</v>
      </c>
      <c r="L414" s="29">
        <f t="shared" si="58"/>
        <v>18.75</v>
      </c>
    </row>
    <row r="415" spans="1:15" s="28" customFormat="1">
      <c r="B415" s="28">
        <v>19187</v>
      </c>
      <c r="C415" s="28" t="s">
        <v>27</v>
      </c>
      <c r="D415" s="28" t="s">
        <v>12</v>
      </c>
      <c r="E415" s="35">
        <v>190</v>
      </c>
      <c r="F415" s="28">
        <f t="shared" si="55"/>
        <v>48</v>
      </c>
      <c r="G415" s="24" t="s">
        <v>381</v>
      </c>
      <c r="H415" s="28" t="e">
        <f t="shared" si="56"/>
        <v>#VALUE!</v>
      </c>
      <c r="J415" s="29">
        <f t="shared" si="57"/>
        <v>7.5</v>
      </c>
      <c r="K415" s="35">
        <v>8</v>
      </c>
      <c r="L415" s="29">
        <f t="shared" si="58"/>
        <v>7.5</v>
      </c>
    </row>
    <row r="416" spans="1:15" s="28" customFormat="1">
      <c r="B416" s="28">
        <v>22733</v>
      </c>
      <c r="C416" s="28" t="s">
        <v>285</v>
      </c>
      <c r="D416" t="s">
        <v>34</v>
      </c>
      <c r="E416" s="35">
        <v>146</v>
      </c>
      <c r="F416" s="28">
        <f t="shared" si="55"/>
        <v>228</v>
      </c>
      <c r="G416" s="24" t="s">
        <v>381</v>
      </c>
      <c r="H416" s="28" t="e">
        <f t="shared" si="56"/>
        <v>#VALUE!</v>
      </c>
      <c r="J416" s="29">
        <f t="shared" si="57"/>
        <v>40.5</v>
      </c>
      <c r="K416" s="35">
        <v>38</v>
      </c>
      <c r="L416" s="29">
        <f t="shared" si="58"/>
        <v>38</v>
      </c>
    </row>
    <row r="417" spans="1:15" s="28" customFormat="1">
      <c r="B417" s="35">
        <v>23454</v>
      </c>
      <c r="C417" s="35" t="s">
        <v>358</v>
      </c>
      <c r="D417" s="35" t="s">
        <v>17</v>
      </c>
      <c r="E417" s="35">
        <v>145</v>
      </c>
      <c r="F417" s="28">
        <f t="shared" si="55"/>
        <v>228</v>
      </c>
      <c r="G417" s="24" t="s">
        <v>381</v>
      </c>
      <c r="H417" s="28" t="e">
        <f t="shared" si="56"/>
        <v>#VALUE!</v>
      </c>
      <c r="J417" s="29">
        <f t="shared" si="57"/>
        <v>41.25</v>
      </c>
      <c r="K417" s="35">
        <v>38</v>
      </c>
      <c r="L417" s="29">
        <f t="shared" si="58"/>
        <v>38</v>
      </c>
    </row>
    <row r="418" spans="1:15" s="28" customFormat="1">
      <c r="B418" s="28">
        <v>17259</v>
      </c>
      <c r="C418" s="28" t="s">
        <v>159</v>
      </c>
      <c r="D418" s="28" t="s">
        <v>17</v>
      </c>
      <c r="E418" s="35">
        <v>165</v>
      </c>
      <c r="F418" s="28">
        <f t="shared" si="55"/>
        <v>156</v>
      </c>
      <c r="G418" s="24" t="s">
        <v>381</v>
      </c>
      <c r="H418" s="28" t="e">
        <f t="shared" si="56"/>
        <v>#VALUE!</v>
      </c>
      <c r="J418" s="29">
        <f t="shared" si="57"/>
        <v>26.25</v>
      </c>
      <c r="K418" s="35">
        <v>26</v>
      </c>
      <c r="L418" s="29">
        <f t="shared" si="58"/>
        <v>26.25</v>
      </c>
    </row>
    <row r="419" spans="1:15" s="28" customFormat="1">
      <c r="B419" s="24">
        <v>23004</v>
      </c>
      <c r="C419" s="24" t="s">
        <v>365</v>
      </c>
      <c r="D419" s="24" t="s">
        <v>24</v>
      </c>
      <c r="E419" s="35">
        <v>145</v>
      </c>
      <c r="F419" s="28">
        <f t="shared" si="55"/>
        <v>228</v>
      </c>
      <c r="G419" s="24" t="s">
        <v>381</v>
      </c>
      <c r="H419" s="28" t="e">
        <f t="shared" si="56"/>
        <v>#VALUE!</v>
      </c>
      <c r="J419" s="29">
        <f t="shared" si="57"/>
        <v>41.25</v>
      </c>
      <c r="K419" s="35">
        <v>38</v>
      </c>
      <c r="L419" s="29">
        <f t="shared" si="58"/>
        <v>38</v>
      </c>
    </row>
    <row r="420" spans="1:15" s="28" customFormat="1">
      <c r="B420" s="35">
        <v>23275</v>
      </c>
      <c r="C420" s="35" t="s">
        <v>339</v>
      </c>
      <c r="D420" s="35" t="s">
        <v>19</v>
      </c>
      <c r="E420" s="35">
        <v>155</v>
      </c>
      <c r="F420" s="28">
        <f t="shared" si="55"/>
        <v>204</v>
      </c>
      <c r="G420" s="24" t="s">
        <v>381</v>
      </c>
      <c r="H420" s="28" t="e">
        <f t="shared" si="56"/>
        <v>#VALUE!</v>
      </c>
      <c r="J420" s="29">
        <f t="shared" si="57"/>
        <v>33.75</v>
      </c>
      <c r="K420" s="35">
        <v>34</v>
      </c>
      <c r="L420" s="29">
        <f t="shared" si="58"/>
        <v>33.75</v>
      </c>
    </row>
    <row r="421" spans="1:15" s="28" customFormat="1">
      <c r="B421" s="28">
        <v>22663</v>
      </c>
      <c r="C421" s="28" t="s">
        <v>274</v>
      </c>
      <c r="D421" s="28" t="s">
        <v>24</v>
      </c>
      <c r="E421" s="35">
        <v>177</v>
      </c>
      <c r="F421" s="28">
        <f t="shared" si="55"/>
        <v>102</v>
      </c>
      <c r="G421" s="24" t="s">
        <v>381</v>
      </c>
      <c r="H421" s="28" t="e">
        <f t="shared" si="56"/>
        <v>#VALUE!</v>
      </c>
      <c r="J421" s="29">
        <f t="shared" si="57"/>
        <v>17.25</v>
      </c>
      <c r="K421" s="35">
        <v>17</v>
      </c>
      <c r="L421" s="29">
        <f t="shared" si="58"/>
        <v>17.25</v>
      </c>
    </row>
    <row r="422" spans="1:15" s="28" customFormat="1">
      <c r="B422" s="28">
        <v>17244</v>
      </c>
      <c r="C422" s="28" t="s">
        <v>195</v>
      </c>
      <c r="D422" s="28" t="s">
        <v>17</v>
      </c>
      <c r="E422" s="35"/>
      <c r="F422" s="28">
        <f t="shared" si="55"/>
        <v>228</v>
      </c>
      <c r="G422" s="24" t="s">
        <v>381</v>
      </c>
      <c r="H422" s="28" t="e">
        <f t="shared" si="56"/>
        <v>#VALUE!</v>
      </c>
      <c r="J422" s="29">
        <f t="shared" si="57"/>
        <v>150</v>
      </c>
      <c r="K422" s="35">
        <v>38</v>
      </c>
      <c r="L422" s="29">
        <f t="shared" si="58"/>
        <v>38</v>
      </c>
    </row>
    <row r="423" spans="1:15" s="28" customFormat="1">
      <c r="B423" s="28">
        <v>21090</v>
      </c>
      <c r="C423" s="28" t="s">
        <v>166</v>
      </c>
      <c r="D423" s="28" t="s">
        <v>17</v>
      </c>
      <c r="E423" s="35">
        <v>189</v>
      </c>
      <c r="F423" s="28">
        <f t="shared" si="55"/>
        <v>48</v>
      </c>
      <c r="G423" s="24" t="s">
        <v>381</v>
      </c>
      <c r="H423" s="28" t="e">
        <f t="shared" si="56"/>
        <v>#VALUE!</v>
      </c>
      <c r="J423" s="29">
        <f t="shared" si="57"/>
        <v>8.25</v>
      </c>
      <c r="K423" s="35">
        <v>8</v>
      </c>
      <c r="L423" s="29">
        <f t="shared" si="58"/>
        <v>8.25</v>
      </c>
    </row>
    <row r="424" spans="1:15" s="28" customFormat="1">
      <c r="B424" s="35">
        <v>23566</v>
      </c>
      <c r="C424" s="35" t="s">
        <v>375</v>
      </c>
      <c r="D424" s="35" t="s">
        <v>12</v>
      </c>
      <c r="E424" s="35">
        <v>164</v>
      </c>
      <c r="F424" s="28">
        <f t="shared" si="55"/>
        <v>162</v>
      </c>
      <c r="G424" s="24" t="s">
        <v>381</v>
      </c>
      <c r="H424" s="28" t="e">
        <f t="shared" si="56"/>
        <v>#VALUE!</v>
      </c>
      <c r="J424" s="29">
        <f t="shared" si="57"/>
        <v>27</v>
      </c>
      <c r="K424" s="35">
        <v>27</v>
      </c>
      <c r="L424" s="29">
        <f t="shared" si="58"/>
        <v>27</v>
      </c>
    </row>
    <row r="425" spans="1:15" s="28" customFormat="1">
      <c r="B425" s="28">
        <v>17264</v>
      </c>
      <c r="C425" s="28" t="s">
        <v>223</v>
      </c>
      <c r="D425" s="28" t="s">
        <v>17</v>
      </c>
      <c r="E425" s="35">
        <v>173</v>
      </c>
      <c r="F425" s="28">
        <f t="shared" si="55"/>
        <v>120</v>
      </c>
      <c r="G425" s="24" t="s">
        <v>381</v>
      </c>
      <c r="H425" s="28" t="e">
        <f t="shared" si="56"/>
        <v>#VALUE!</v>
      </c>
      <c r="J425" s="29">
        <f t="shared" si="57"/>
        <v>20.25</v>
      </c>
      <c r="K425" s="35">
        <v>20</v>
      </c>
      <c r="L425" s="29">
        <f t="shared" si="58"/>
        <v>20.25</v>
      </c>
    </row>
    <row r="426" spans="1:15" s="24" customFormat="1">
      <c r="A426" s="28"/>
      <c r="B426" s="35">
        <v>23341</v>
      </c>
      <c r="C426" s="35" t="s">
        <v>118</v>
      </c>
      <c r="D426" s="35" t="s">
        <v>17</v>
      </c>
      <c r="E426" s="35">
        <v>184</v>
      </c>
      <c r="F426" s="28">
        <f t="shared" si="55"/>
        <v>72</v>
      </c>
      <c r="G426" s="24" t="s">
        <v>381</v>
      </c>
      <c r="H426" s="28" t="e">
        <f t="shared" si="56"/>
        <v>#VALUE!</v>
      </c>
      <c r="I426" s="28"/>
      <c r="J426" s="29">
        <f t="shared" si="57"/>
        <v>12</v>
      </c>
      <c r="K426" s="35">
        <v>12</v>
      </c>
      <c r="L426" s="29">
        <f t="shared" si="58"/>
        <v>12</v>
      </c>
      <c r="M426" s="28"/>
      <c r="N426" s="28"/>
      <c r="O426" s="28"/>
    </row>
    <row r="427" spans="1:15" s="24" customFormat="1">
      <c r="A427" s="28"/>
      <c r="B427" s="28">
        <v>22405</v>
      </c>
      <c r="C427" s="28" t="s">
        <v>245</v>
      </c>
      <c r="D427" s="28" t="s">
        <v>34</v>
      </c>
      <c r="E427" s="35">
        <v>181</v>
      </c>
      <c r="F427" s="28">
        <f t="shared" si="55"/>
        <v>84</v>
      </c>
      <c r="G427" s="24" t="s">
        <v>381</v>
      </c>
      <c r="H427" s="28" t="e">
        <f t="shared" si="56"/>
        <v>#VALUE!</v>
      </c>
      <c r="I427" s="28"/>
      <c r="J427" s="29">
        <f t="shared" si="57"/>
        <v>14.25</v>
      </c>
      <c r="K427" s="35">
        <v>14</v>
      </c>
      <c r="L427" s="29">
        <f t="shared" si="58"/>
        <v>14.25</v>
      </c>
      <c r="M427" s="28"/>
      <c r="N427" s="28"/>
      <c r="O427" s="28"/>
    </row>
    <row r="428" spans="1:15" s="24" customFormat="1">
      <c r="A428" s="28"/>
      <c r="B428" s="28">
        <v>21023</v>
      </c>
      <c r="C428" s="28" t="s">
        <v>230</v>
      </c>
      <c r="D428" s="28" t="s">
        <v>57</v>
      </c>
      <c r="E428" s="35">
        <v>184</v>
      </c>
      <c r="F428" s="28">
        <f t="shared" si="55"/>
        <v>72</v>
      </c>
      <c r="G428" s="24" t="s">
        <v>381</v>
      </c>
      <c r="H428" s="28" t="e">
        <f t="shared" si="56"/>
        <v>#VALUE!</v>
      </c>
      <c r="I428" s="28"/>
      <c r="J428" s="29">
        <f t="shared" si="57"/>
        <v>12</v>
      </c>
      <c r="K428" s="35">
        <v>12</v>
      </c>
      <c r="L428" s="29">
        <f>IF(J428&lt;0,0,J428)</f>
        <v>12</v>
      </c>
      <c r="M428" s="28"/>
      <c r="N428" s="28"/>
      <c r="O428" s="28"/>
    </row>
    <row r="429" spans="1:15" s="24" customFormat="1">
      <c r="A429" s="28"/>
      <c r="B429" s="28">
        <v>20079</v>
      </c>
      <c r="C429" s="28" t="s">
        <v>252</v>
      </c>
      <c r="D429" s="24" t="s">
        <v>12</v>
      </c>
      <c r="E429" s="35">
        <v>192</v>
      </c>
      <c r="F429" s="28">
        <f t="shared" si="55"/>
        <v>36</v>
      </c>
      <c r="G429" s="24" t="s">
        <v>381</v>
      </c>
      <c r="H429" s="28" t="e">
        <f t="shared" si="56"/>
        <v>#VALUE!</v>
      </c>
      <c r="I429" s="28"/>
      <c r="J429" s="29">
        <f t="shared" si="57"/>
        <v>6</v>
      </c>
      <c r="K429" s="35">
        <v>6</v>
      </c>
      <c r="L429" s="29">
        <f>IF(J429&gt;38,38,J429)</f>
        <v>6</v>
      </c>
      <c r="M429" s="28"/>
      <c r="N429" s="28"/>
      <c r="O429" s="28"/>
    </row>
    <row r="430" spans="1:15" s="28" customFormat="1">
      <c r="B430" s="24">
        <v>24269</v>
      </c>
      <c r="C430" s="24" t="s">
        <v>426</v>
      </c>
      <c r="D430" s="24" t="s">
        <v>19</v>
      </c>
      <c r="E430" s="35">
        <v>129</v>
      </c>
      <c r="F430" s="28">
        <f t="shared" si="55"/>
        <v>228</v>
      </c>
      <c r="G430" s="24" t="s">
        <v>381</v>
      </c>
      <c r="H430" s="28" t="e">
        <f t="shared" si="56"/>
        <v>#VALUE!</v>
      </c>
      <c r="J430" s="29">
        <f t="shared" si="57"/>
        <v>53.25</v>
      </c>
      <c r="K430" s="35">
        <v>38</v>
      </c>
      <c r="L430" s="29">
        <f>IF(J430&gt;38,38,J430)</f>
        <v>38</v>
      </c>
    </row>
    <row r="431" spans="1:15" s="28" customFormat="1">
      <c r="B431" s="24">
        <v>24171</v>
      </c>
      <c r="C431" s="24" t="s">
        <v>427</v>
      </c>
      <c r="D431" s="24" t="s">
        <v>57</v>
      </c>
      <c r="E431" s="35">
        <v>171</v>
      </c>
      <c r="F431" s="28">
        <f t="shared" si="55"/>
        <v>132</v>
      </c>
      <c r="G431" s="24" t="s">
        <v>381</v>
      </c>
      <c r="H431" s="28" t="e">
        <f t="shared" si="56"/>
        <v>#VALUE!</v>
      </c>
      <c r="J431" s="29">
        <f t="shared" si="57"/>
        <v>21.75</v>
      </c>
      <c r="K431" s="35">
        <v>22</v>
      </c>
      <c r="L431" s="29">
        <f>IF(J431&gt;38,38,J431)</f>
        <v>21.75</v>
      </c>
    </row>
    <row r="432" spans="1:15" s="28" customFormat="1">
      <c r="B432" s="28">
        <v>20935</v>
      </c>
      <c r="C432" s="28" t="s">
        <v>177</v>
      </c>
      <c r="D432" s="28" t="s">
        <v>19</v>
      </c>
      <c r="E432" s="35">
        <v>198</v>
      </c>
      <c r="F432" s="28">
        <f t="shared" si="55"/>
        <v>12</v>
      </c>
      <c r="G432" s="24" t="s">
        <v>381</v>
      </c>
      <c r="H432" s="28" t="e">
        <f t="shared" si="56"/>
        <v>#VALUE!</v>
      </c>
      <c r="J432" s="29">
        <f t="shared" si="57"/>
        <v>1.5</v>
      </c>
      <c r="K432" s="35">
        <v>2</v>
      </c>
      <c r="L432" s="29">
        <f>IF(J432&gt;38,38,J432)</f>
        <v>1.5</v>
      </c>
    </row>
    <row r="433" spans="2:14" s="28" customFormat="1">
      <c r="B433" s="28">
        <v>22919</v>
      </c>
      <c r="C433" s="28" t="s">
        <v>276</v>
      </c>
      <c r="D433" s="28" t="s">
        <v>34</v>
      </c>
      <c r="E433" s="35">
        <v>189</v>
      </c>
      <c r="F433" s="28">
        <f t="shared" si="55"/>
        <v>48</v>
      </c>
      <c r="G433" s="24" t="s">
        <v>381</v>
      </c>
      <c r="H433" s="28" t="e">
        <f t="shared" si="56"/>
        <v>#VALUE!</v>
      </c>
      <c r="J433" s="29">
        <f t="shared" si="57"/>
        <v>8.25</v>
      </c>
      <c r="K433" s="35">
        <v>8</v>
      </c>
      <c r="L433" s="29">
        <f>IF(J433&gt;38,38,J433)</f>
        <v>8.25</v>
      </c>
    </row>
    <row r="434" spans="2:14" ht="15.75">
      <c r="B434" s="39"/>
      <c r="C434" s="43"/>
      <c r="D434" s="44"/>
      <c r="E434" s="45"/>
      <c r="F434" s="45"/>
      <c r="G434" s="45"/>
      <c r="H434" s="45"/>
      <c r="I434" s="45"/>
      <c r="J434" s="45"/>
      <c r="K434" s="45"/>
      <c r="L434" s="40"/>
      <c r="M434" s="41"/>
      <c r="N434" s="42"/>
    </row>
    <row r="435" spans="2:14" ht="15.75">
      <c r="B435" s="39"/>
      <c r="C435" s="46"/>
      <c r="D435" s="47"/>
      <c r="E435" s="48"/>
      <c r="F435" s="48"/>
      <c r="G435" s="48"/>
      <c r="H435" s="48"/>
      <c r="I435" s="48"/>
      <c r="J435" s="48"/>
      <c r="K435" s="48"/>
      <c r="L435" s="49"/>
      <c r="M435" s="50"/>
      <c r="N435" s="51"/>
    </row>
    <row r="436" spans="2:14" ht="15.75">
      <c r="B436" s="39"/>
      <c r="C436" s="43"/>
      <c r="D436" s="44"/>
      <c r="E436" s="45"/>
      <c r="F436" s="45"/>
      <c r="G436" s="45"/>
      <c r="H436" s="45"/>
      <c r="I436" s="45"/>
      <c r="J436" s="45"/>
      <c r="K436" s="45"/>
      <c r="L436" s="40"/>
      <c r="M436" s="41"/>
      <c r="N436" s="42"/>
    </row>
  </sheetData>
  <sortState ref="B50:L250">
    <sortCondition ref="C50:C250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515</v>
      </c>
    </row>
    <row r="2" spans="1:14">
      <c r="A2" t="s">
        <v>337</v>
      </c>
      <c r="D2" s="54" t="s">
        <v>521</v>
      </c>
      <c r="E2" s="38"/>
      <c r="M2" s="29"/>
      <c r="N2" s="24"/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297</v>
      </c>
      <c r="J3" t="s">
        <v>8</v>
      </c>
      <c r="K3" t="s">
        <v>9</v>
      </c>
      <c r="L3" t="s">
        <v>10</v>
      </c>
      <c r="M3" s="29"/>
      <c r="N3" s="24"/>
    </row>
    <row r="4" spans="1:14">
      <c r="A4" s="28">
        <v>1</v>
      </c>
      <c r="B4" s="28">
        <v>17116</v>
      </c>
      <c r="C4" s="28" t="s">
        <v>30</v>
      </c>
      <c r="D4" s="28" t="s">
        <v>17</v>
      </c>
      <c r="E4" s="35">
        <v>195</v>
      </c>
      <c r="F4" s="28">
        <f>K4*6</f>
        <v>24</v>
      </c>
      <c r="G4" s="28">
        <v>1122</v>
      </c>
      <c r="H4" s="28">
        <f>F4+G4</f>
        <v>1146</v>
      </c>
      <c r="I4" s="28"/>
      <c r="J4" s="29">
        <f>(200-E4)*(75/100)</f>
        <v>3.75</v>
      </c>
      <c r="K4" s="35">
        <v>4</v>
      </c>
      <c r="L4" s="29">
        <f>IF(J4&lt;0,0,J4)</f>
        <v>3.75</v>
      </c>
      <c r="M4" s="29"/>
      <c r="N4" s="24"/>
    </row>
    <row r="5" spans="1:14">
      <c r="A5" s="28">
        <v>2</v>
      </c>
      <c r="B5" s="35">
        <v>23304</v>
      </c>
      <c r="C5" s="35" t="s">
        <v>346</v>
      </c>
      <c r="D5" s="35" t="s">
        <v>17</v>
      </c>
      <c r="E5" s="35">
        <v>187</v>
      </c>
      <c r="F5" s="28">
        <f>K5*6</f>
        <v>60</v>
      </c>
      <c r="G5" s="24">
        <v>1047</v>
      </c>
      <c r="H5" s="28">
        <f>F5+G5</f>
        <v>1107</v>
      </c>
      <c r="I5" s="24"/>
      <c r="J5" s="29">
        <f>(200-E5)*(75/100)</f>
        <v>9.75</v>
      </c>
      <c r="K5" s="35">
        <v>10</v>
      </c>
      <c r="L5" s="29">
        <f>IF(J5&gt;38,38,J5)</f>
        <v>9.75</v>
      </c>
      <c r="M5" s="29"/>
      <c r="N5" s="24"/>
    </row>
    <row r="6" spans="1:14">
      <c r="A6" s="28">
        <v>3</v>
      </c>
      <c r="B6" s="24">
        <v>17312</v>
      </c>
      <c r="C6" s="24" t="s">
        <v>20</v>
      </c>
      <c r="D6" s="24" t="s">
        <v>17</v>
      </c>
      <c r="E6" s="35">
        <v>201</v>
      </c>
      <c r="F6" s="28">
        <f>K6*6</f>
        <v>0</v>
      </c>
      <c r="G6" s="24">
        <v>1076</v>
      </c>
      <c r="H6" s="28">
        <f>F6+G6</f>
        <v>1076</v>
      </c>
      <c r="I6" s="28"/>
      <c r="J6" s="29">
        <f>(200-E6)*(75/100)</f>
        <v>-0.75</v>
      </c>
      <c r="K6" s="35">
        <v>0</v>
      </c>
      <c r="L6" s="29">
        <f>IF(J6&gt;38,38,J6)</f>
        <v>-0.75</v>
      </c>
      <c r="M6" s="25"/>
      <c r="N6" s="28"/>
    </row>
    <row r="7" spans="1:14">
      <c r="A7" s="28">
        <v>4</v>
      </c>
      <c r="B7" s="28">
        <v>21402</v>
      </c>
      <c r="C7" s="28" t="s">
        <v>142</v>
      </c>
      <c r="D7" s="28" t="s">
        <v>17</v>
      </c>
      <c r="E7" s="35">
        <v>195</v>
      </c>
      <c r="F7" s="28">
        <f>K7*6</f>
        <v>24</v>
      </c>
      <c r="G7" s="28">
        <v>1028</v>
      </c>
      <c r="H7" s="28">
        <f>F7+G7</f>
        <v>1052</v>
      </c>
      <c r="I7" s="28"/>
      <c r="J7" s="29">
        <f>(200-E7)*(75/100)</f>
        <v>3.75</v>
      </c>
      <c r="K7" s="35">
        <v>4</v>
      </c>
      <c r="L7" s="29">
        <f>IF(J7&lt;0,0,J7)</f>
        <v>3.75</v>
      </c>
      <c r="M7" s="29"/>
      <c r="N7" s="28"/>
    </row>
    <row r="8" spans="1:14">
      <c r="A8" s="28">
        <v>5</v>
      </c>
      <c r="B8" s="24">
        <v>24779</v>
      </c>
      <c r="C8" s="24" t="s">
        <v>494</v>
      </c>
      <c r="D8" s="24" t="s">
        <v>17</v>
      </c>
      <c r="E8" s="35">
        <v>174</v>
      </c>
      <c r="F8" s="28">
        <f>K8*6</f>
        <v>120</v>
      </c>
      <c r="G8" s="28">
        <v>856</v>
      </c>
      <c r="H8" s="28">
        <f>F8+G8</f>
        <v>976</v>
      </c>
      <c r="I8" s="28"/>
      <c r="J8" s="29">
        <f>(200-E8)*(75/100)</f>
        <v>19.5</v>
      </c>
      <c r="K8" s="35">
        <v>20</v>
      </c>
      <c r="L8" s="29">
        <f>IF(J8&gt;38,38,J8)</f>
        <v>19.5</v>
      </c>
      <c r="M8" s="29"/>
      <c r="N8" s="28"/>
    </row>
    <row r="9" spans="1:14">
      <c r="A9" s="28"/>
      <c r="B9" s="28"/>
      <c r="C9" s="28"/>
      <c r="D9" s="28"/>
      <c r="E9" s="35"/>
      <c r="F9" s="28"/>
      <c r="G9" s="28"/>
      <c r="H9" s="28"/>
      <c r="I9" s="24"/>
      <c r="J9" s="28"/>
      <c r="K9" s="29"/>
      <c r="L9" s="35"/>
      <c r="M9" s="29"/>
      <c r="N9" s="28"/>
    </row>
    <row r="10" spans="1:14">
      <c r="A10" s="28">
        <v>1</v>
      </c>
      <c r="B10" s="28">
        <v>17279</v>
      </c>
      <c r="C10" s="28" t="s">
        <v>249</v>
      </c>
      <c r="D10" s="28" t="s">
        <v>57</v>
      </c>
      <c r="E10" s="24">
        <v>196</v>
      </c>
      <c r="F10" s="28">
        <f t="shared" ref="F10:F27" si="0">K10*6</f>
        <v>18</v>
      </c>
      <c r="G10" s="28">
        <v>1270</v>
      </c>
      <c r="H10" s="28">
        <f t="shared" ref="H10:H27" si="1">F10+G10</f>
        <v>1288</v>
      </c>
      <c r="I10" s="28"/>
      <c r="J10" s="29">
        <f t="shared" ref="J10:J27" si="2">(200-E10)*(75/100)</f>
        <v>3</v>
      </c>
      <c r="K10" s="28">
        <v>3</v>
      </c>
      <c r="L10" s="29">
        <f>IF(J10&lt;0,0,J10)</f>
        <v>3</v>
      </c>
      <c r="M10" s="29"/>
      <c r="N10" s="28"/>
    </row>
    <row r="11" spans="1:14">
      <c r="A11" s="28">
        <v>2</v>
      </c>
      <c r="B11" s="28">
        <v>22815</v>
      </c>
      <c r="C11" s="28" t="s">
        <v>263</v>
      </c>
      <c r="D11" s="28" t="s">
        <v>14</v>
      </c>
      <c r="E11" s="35">
        <v>204</v>
      </c>
      <c r="F11" s="28">
        <f t="shared" si="0"/>
        <v>0</v>
      </c>
      <c r="G11" s="28">
        <v>1271</v>
      </c>
      <c r="H11" s="28">
        <f t="shared" si="1"/>
        <v>1271</v>
      </c>
      <c r="I11" s="28"/>
      <c r="J11" s="29">
        <f t="shared" si="2"/>
        <v>-3</v>
      </c>
      <c r="K11" s="35">
        <v>0</v>
      </c>
      <c r="L11" s="29">
        <f>IF(J11&lt;0,0,J11)</f>
        <v>0</v>
      </c>
      <c r="M11" s="29"/>
      <c r="N11" s="28"/>
    </row>
    <row r="12" spans="1:14">
      <c r="A12" s="28">
        <v>3</v>
      </c>
      <c r="B12" s="28">
        <v>21960</v>
      </c>
      <c r="C12" s="28" t="s">
        <v>153</v>
      </c>
      <c r="D12" s="28" t="s">
        <v>57</v>
      </c>
      <c r="E12" s="28">
        <v>180</v>
      </c>
      <c r="F12" s="28">
        <f t="shared" si="0"/>
        <v>90</v>
      </c>
      <c r="G12" s="28">
        <v>1146</v>
      </c>
      <c r="H12" s="28">
        <f t="shared" si="1"/>
        <v>1236</v>
      </c>
      <c r="I12" s="28"/>
      <c r="J12" s="29">
        <f t="shared" si="2"/>
        <v>15</v>
      </c>
      <c r="K12" s="35">
        <v>15</v>
      </c>
      <c r="L12" s="29">
        <f>IF(J12&gt;38,38,J12)</f>
        <v>15</v>
      </c>
      <c r="M12" s="29"/>
      <c r="N12" s="28"/>
    </row>
    <row r="13" spans="1:14">
      <c r="A13" s="28">
        <v>4</v>
      </c>
      <c r="B13" s="28">
        <v>21089</v>
      </c>
      <c r="C13" s="28" t="s">
        <v>25</v>
      </c>
      <c r="D13" s="28" t="s">
        <v>19</v>
      </c>
      <c r="E13" s="35">
        <v>182</v>
      </c>
      <c r="F13" s="28">
        <f t="shared" si="0"/>
        <v>84</v>
      </c>
      <c r="G13" s="24">
        <v>1125</v>
      </c>
      <c r="H13" s="28">
        <f t="shared" si="1"/>
        <v>1209</v>
      </c>
      <c r="I13" s="28"/>
      <c r="J13" s="29">
        <f t="shared" si="2"/>
        <v>13.5</v>
      </c>
      <c r="K13" s="35">
        <v>14</v>
      </c>
      <c r="L13" s="29">
        <f>IF(J13&lt;0,0,J13)</f>
        <v>13.5</v>
      </c>
      <c r="M13" s="29"/>
      <c r="N13" s="28"/>
    </row>
    <row r="14" spans="1:14">
      <c r="A14" s="28">
        <v>5</v>
      </c>
      <c r="B14" s="28">
        <v>22286</v>
      </c>
      <c r="C14" s="28" t="s">
        <v>144</v>
      </c>
      <c r="D14" s="28" t="s">
        <v>57</v>
      </c>
      <c r="E14" s="35">
        <v>175</v>
      </c>
      <c r="F14" s="28">
        <f t="shared" si="0"/>
        <v>114</v>
      </c>
      <c r="G14" s="24">
        <v>1094</v>
      </c>
      <c r="H14" s="28">
        <f t="shared" si="1"/>
        <v>1208</v>
      </c>
      <c r="I14" s="28"/>
      <c r="J14" s="29">
        <f t="shared" si="2"/>
        <v>18.75</v>
      </c>
      <c r="K14" s="35">
        <v>19</v>
      </c>
      <c r="L14" s="29">
        <f>IF(J14&gt;38,38,J14)</f>
        <v>18.75</v>
      </c>
      <c r="M14" s="29"/>
      <c r="N14" s="28"/>
    </row>
    <row r="15" spans="1:14">
      <c r="A15" s="28">
        <v>6</v>
      </c>
      <c r="B15" s="28">
        <v>22263</v>
      </c>
      <c r="C15" s="28" t="s">
        <v>226</v>
      </c>
      <c r="D15" s="28" t="s">
        <v>24</v>
      </c>
      <c r="E15" s="35">
        <v>211</v>
      </c>
      <c r="F15" s="28">
        <f t="shared" si="0"/>
        <v>0</v>
      </c>
      <c r="G15" s="28">
        <v>1192</v>
      </c>
      <c r="H15" s="28">
        <f t="shared" si="1"/>
        <v>1192</v>
      </c>
      <c r="I15" s="28"/>
      <c r="J15" s="29">
        <f t="shared" si="2"/>
        <v>-8.25</v>
      </c>
      <c r="K15" s="35">
        <v>0</v>
      </c>
      <c r="L15" s="29">
        <f>IF(J15&lt;0,0,J15)</f>
        <v>0</v>
      </c>
      <c r="M15" s="29"/>
      <c r="N15" s="28"/>
    </row>
    <row r="16" spans="1:14">
      <c r="A16" s="28">
        <v>7</v>
      </c>
      <c r="B16" s="28">
        <v>17199</v>
      </c>
      <c r="C16" s="28" t="s">
        <v>44</v>
      </c>
      <c r="D16" s="24" t="s">
        <v>24</v>
      </c>
      <c r="E16" s="35">
        <v>209</v>
      </c>
      <c r="F16" s="28">
        <f t="shared" si="0"/>
        <v>0</v>
      </c>
      <c r="G16" s="24">
        <v>1190</v>
      </c>
      <c r="H16" s="28">
        <f t="shared" si="1"/>
        <v>1190</v>
      </c>
      <c r="I16" s="28"/>
      <c r="J16" s="29">
        <f t="shared" si="2"/>
        <v>-6.75</v>
      </c>
      <c r="K16" s="35">
        <v>0</v>
      </c>
      <c r="L16" s="29">
        <f>IF(J16&lt;0,0,J16)</f>
        <v>0</v>
      </c>
      <c r="M16" s="29"/>
      <c r="N16" s="28"/>
    </row>
    <row r="17" spans="1:14">
      <c r="A17" s="28">
        <v>8</v>
      </c>
      <c r="B17" s="28">
        <v>21665</v>
      </c>
      <c r="C17" s="28" t="s">
        <v>33</v>
      </c>
      <c r="D17" t="s">
        <v>12</v>
      </c>
      <c r="E17" s="35">
        <v>214</v>
      </c>
      <c r="F17" s="28">
        <f t="shared" si="0"/>
        <v>0</v>
      </c>
      <c r="G17" s="24">
        <v>1182</v>
      </c>
      <c r="H17" s="28">
        <f t="shared" si="1"/>
        <v>1182</v>
      </c>
      <c r="I17" s="28"/>
      <c r="J17" s="29">
        <f t="shared" si="2"/>
        <v>-10.5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9</v>
      </c>
      <c r="B18" s="28">
        <v>20573</v>
      </c>
      <c r="C18" s="28" t="s">
        <v>15</v>
      </c>
      <c r="D18" s="28" t="s">
        <v>12</v>
      </c>
      <c r="E18" s="35">
        <v>214</v>
      </c>
      <c r="F18" s="28">
        <f t="shared" si="0"/>
        <v>0</v>
      </c>
      <c r="G18" s="24">
        <v>1146</v>
      </c>
      <c r="H18" s="28">
        <f t="shared" si="1"/>
        <v>1146</v>
      </c>
      <c r="I18" s="28"/>
      <c r="J18" s="29">
        <f t="shared" si="2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10</v>
      </c>
      <c r="B19" s="28">
        <v>21257</v>
      </c>
      <c r="C19" s="28" t="s">
        <v>32</v>
      </c>
      <c r="D19" s="28" t="s">
        <v>19</v>
      </c>
      <c r="E19" s="35">
        <v>179</v>
      </c>
      <c r="F19" s="28">
        <f t="shared" si="0"/>
        <v>96</v>
      </c>
      <c r="G19" s="28">
        <v>1047</v>
      </c>
      <c r="H19" s="28">
        <f t="shared" si="1"/>
        <v>1143</v>
      </c>
      <c r="I19" s="28"/>
      <c r="J19" s="29">
        <f t="shared" si="2"/>
        <v>15.75</v>
      </c>
      <c r="K19" s="35">
        <v>16</v>
      </c>
      <c r="L19" s="29">
        <f>IF(J19&lt;0,0,J19)</f>
        <v>15.75</v>
      </c>
      <c r="M19" s="29"/>
      <c r="N19" s="28"/>
    </row>
    <row r="20" spans="1:14">
      <c r="A20" s="28">
        <v>11</v>
      </c>
      <c r="B20" s="35">
        <v>23274</v>
      </c>
      <c r="C20" s="35" t="s">
        <v>340</v>
      </c>
      <c r="D20" s="35" t="s">
        <v>19</v>
      </c>
      <c r="E20" s="35">
        <v>186</v>
      </c>
      <c r="F20" s="28">
        <f t="shared" si="0"/>
        <v>66</v>
      </c>
      <c r="G20" s="28">
        <v>1072</v>
      </c>
      <c r="H20" s="28">
        <f t="shared" si="1"/>
        <v>1138</v>
      </c>
      <c r="I20" s="28"/>
      <c r="J20" s="29">
        <f t="shared" si="2"/>
        <v>10.5</v>
      </c>
      <c r="K20" s="35">
        <v>11</v>
      </c>
      <c r="L20" s="29">
        <f>IF(J20&gt;38,38,J20)</f>
        <v>10.5</v>
      </c>
      <c r="M20" s="29"/>
      <c r="N20" s="28"/>
    </row>
    <row r="21" spans="1:14">
      <c r="A21" s="28">
        <v>12</v>
      </c>
      <c r="B21">
        <v>23451</v>
      </c>
      <c r="C21" s="35" t="s">
        <v>354</v>
      </c>
      <c r="D21" t="s">
        <v>24</v>
      </c>
      <c r="E21" s="35">
        <v>192</v>
      </c>
      <c r="F21" s="28">
        <f t="shared" si="0"/>
        <v>36</v>
      </c>
      <c r="G21" s="24">
        <v>1096</v>
      </c>
      <c r="H21" s="28">
        <f t="shared" si="1"/>
        <v>1132</v>
      </c>
      <c r="I21" s="28"/>
      <c r="J21" s="29">
        <f t="shared" si="2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13</v>
      </c>
      <c r="B22" s="35">
        <v>24479</v>
      </c>
      <c r="C22" t="s">
        <v>393</v>
      </c>
      <c r="D22" t="s">
        <v>17</v>
      </c>
      <c r="E22" s="35">
        <v>186</v>
      </c>
      <c r="F22" s="28">
        <f t="shared" si="0"/>
        <v>66</v>
      </c>
      <c r="G22" s="28">
        <v>1050</v>
      </c>
      <c r="H22" s="28">
        <f t="shared" si="1"/>
        <v>1116</v>
      </c>
      <c r="I22" s="28"/>
      <c r="J22" s="29">
        <f t="shared" si="2"/>
        <v>10.5</v>
      </c>
      <c r="K22" s="35">
        <v>11</v>
      </c>
      <c r="L22" s="29">
        <f t="shared" ref="L22:L27" si="3">IF(J22&gt;38,38,J22)</f>
        <v>10.5</v>
      </c>
      <c r="M22" s="29"/>
      <c r="N22" s="28"/>
    </row>
    <row r="23" spans="1:14">
      <c r="A23" s="28">
        <v>14</v>
      </c>
      <c r="B23" s="28">
        <v>21885</v>
      </c>
      <c r="C23" s="28" t="s">
        <v>273</v>
      </c>
      <c r="D23" s="28" t="s">
        <v>36</v>
      </c>
      <c r="E23" s="28">
        <v>171</v>
      </c>
      <c r="F23" s="28">
        <f t="shared" si="0"/>
        <v>132</v>
      </c>
      <c r="G23" s="28">
        <v>969</v>
      </c>
      <c r="H23" s="28">
        <f t="shared" si="1"/>
        <v>1101</v>
      </c>
      <c r="I23" s="28"/>
      <c r="J23" s="29">
        <f t="shared" si="2"/>
        <v>21.75</v>
      </c>
      <c r="K23" s="35">
        <v>22</v>
      </c>
      <c r="L23" s="29">
        <f t="shared" si="3"/>
        <v>21.75</v>
      </c>
      <c r="M23" s="29"/>
      <c r="N23" s="28"/>
    </row>
    <row r="24" spans="1:14">
      <c r="A24" s="28">
        <v>15</v>
      </c>
      <c r="B24" s="28">
        <v>21889</v>
      </c>
      <c r="C24" s="28" t="s">
        <v>140</v>
      </c>
      <c r="D24" s="28" t="s">
        <v>36</v>
      </c>
      <c r="E24" s="35">
        <v>169</v>
      </c>
      <c r="F24" s="28">
        <f t="shared" si="0"/>
        <v>138</v>
      </c>
      <c r="G24" s="28">
        <v>900</v>
      </c>
      <c r="H24" s="28">
        <f t="shared" si="1"/>
        <v>1038</v>
      </c>
      <c r="I24" s="28"/>
      <c r="J24" s="29">
        <f t="shared" si="2"/>
        <v>23.25</v>
      </c>
      <c r="K24" s="35">
        <v>23</v>
      </c>
      <c r="L24" s="29">
        <f t="shared" si="3"/>
        <v>23.25</v>
      </c>
      <c r="M24" s="29"/>
      <c r="N24" s="28"/>
    </row>
    <row r="25" spans="1:14">
      <c r="A25" s="28">
        <v>16</v>
      </c>
      <c r="B25" s="28">
        <v>22264</v>
      </c>
      <c r="C25" s="28" t="s">
        <v>183</v>
      </c>
      <c r="D25" s="28" t="s">
        <v>24</v>
      </c>
      <c r="E25" s="35">
        <v>203</v>
      </c>
      <c r="F25" s="28">
        <f t="shared" si="0"/>
        <v>0</v>
      </c>
      <c r="G25" s="28">
        <v>1037</v>
      </c>
      <c r="H25" s="28">
        <f t="shared" si="1"/>
        <v>1037</v>
      </c>
      <c r="I25" s="28"/>
      <c r="J25" s="29">
        <f t="shared" si="2"/>
        <v>-2.25</v>
      </c>
      <c r="K25" s="35">
        <v>0</v>
      </c>
      <c r="L25" s="29">
        <f t="shared" si="3"/>
        <v>-2.25</v>
      </c>
      <c r="M25" s="29"/>
      <c r="N25" s="28"/>
    </row>
    <row r="26" spans="1:14">
      <c r="A26" s="28">
        <v>17</v>
      </c>
      <c r="B26" s="24">
        <v>24121</v>
      </c>
      <c r="C26" s="24" t="s">
        <v>401</v>
      </c>
      <c r="D26" s="24" t="s">
        <v>17</v>
      </c>
      <c r="E26" s="35">
        <v>172</v>
      </c>
      <c r="F26" s="28">
        <f t="shared" si="0"/>
        <v>126</v>
      </c>
      <c r="G26" s="28">
        <v>837</v>
      </c>
      <c r="H26" s="28">
        <f t="shared" si="1"/>
        <v>963</v>
      </c>
      <c r="I26" s="28"/>
      <c r="J26" s="29">
        <f t="shared" si="2"/>
        <v>21</v>
      </c>
      <c r="K26" s="35">
        <v>21</v>
      </c>
      <c r="L26" s="29">
        <f t="shared" si="3"/>
        <v>21</v>
      </c>
      <c r="M26" s="29"/>
      <c r="N26" s="28"/>
    </row>
    <row r="27" spans="1:14">
      <c r="A27" s="28">
        <v>18</v>
      </c>
      <c r="B27" s="24">
        <v>25064</v>
      </c>
      <c r="C27" s="24" t="s">
        <v>532</v>
      </c>
      <c r="D27" s="24" t="s">
        <v>17</v>
      </c>
      <c r="E27" s="35">
        <v>0</v>
      </c>
      <c r="F27" s="28">
        <f t="shared" si="0"/>
        <v>228</v>
      </c>
      <c r="G27" s="28">
        <v>689</v>
      </c>
      <c r="H27" s="28">
        <f t="shared" si="1"/>
        <v>917</v>
      </c>
      <c r="I27" s="28"/>
      <c r="J27" s="29">
        <f t="shared" si="2"/>
        <v>150</v>
      </c>
      <c r="K27" s="35">
        <v>38</v>
      </c>
      <c r="L27" s="29">
        <f t="shared" si="3"/>
        <v>38</v>
      </c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35"/>
      <c r="C29" s="35"/>
      <c r="D29" s="35"/>
      <c r="E29" s="35"/>
      <c r="F29" s="28"/>
      <c r="G29" s="35"/>
      <c r="H29" s="28"/>
      <c r="I29" s="24"/>
      <c r="J29" s="28"/>
      <c r="K29" s="29"/>
      <c r="L29" s="35"/>
      <c r="M29" s="29"/>
      <c r="N29" s="28"/>
    </row>
    <row r="30" spans="1:14">
      <c r="A30" s="28"/>
      <c r="B30" s="28"/>
      <c r="C30" s="28"/>
      <c r="D30" s="28"/>
      <c r="E30" s="28"/>
      <c r="F30" s="28"/>
      <c r="G30" s="28"/>
      <c r="H30" s="28"/>
      <c r="I30" s="24"/>
      <c r="J30" s="28"/>
      <c r="K30" s="29"/>
      <c r="L30" s="35"/>
      <c r="M30" s="29"/>
      <c r="N30" s="28"/>
    </row>
    <row r="31" spans="1:14">
      <c r="A31" s="28"/>
      <c r="B31" s="28"/>
      <c r="C31" s="28"/>
      <c r="D31" s="28"/>
      <c r="E31" s="28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28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35"/>
      <c r="C38" s="35"/>
      <c r="D38" s="35"/>
      <c r="E38" s="35"/>
      <c r="F38" s="28"/>
      <c r="G38" s="35"/>
      <c r="H38" s="28"/>
      <c r="I38" s="24"/>
      <c r="J38" s="24"/>
      <c r="K38" s="29"/>
      <c r="L38" s="35"/>
      <c r="M38" s="29"/>
      <c r="N38" s="28"/>
    </row>
    <row r="39" spans="1:14">
      <c r="A39" s="28"/>
      <c r="B39" s="35"/>
      <c r="C39" s="35"/>
      <c r="D39" s="35"/>
      <c r="E39" s="35"/>
      <c r="F39" s="28"/>
      <c r="G39" s="24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8"/>
      <c r="D40" s="28"/>
      <c r="E40" s="35"/>
      <c r="F40" s="28"/>
      <c r="G40" s="28"/>
      <c r="H40" s="28"/>
      <c r="I40" s="24"/>
      <c r="J40" s="28"/>
      <c r="K40" s="29"/>
      <c r="L40" s="35"/>
      <c r="M40" s="29"/>
      <c r="N40" s="28"/>
    </row>
    <row r="41" spans="1:14">
      <c r="A41" s="28"/>
      <c r="B41" s="28"/>
      <c r="C41" s="28"/>
      <c r="E41" s="35"/>
      <c r="F41" s="28"/>
      <c r="G41" s="28"/>
      <c r="H41" s="28"/>
      <c r="I41" s="24"/>
      <c r="J41" s="28"/>
      <c r="K41" s="29"/>
      <c r="L41" s="35"/>
      <c r="M41" s="29"/>
      <c r="N41" s="28"/>
    </row>
    <row r="42" spans="1:14">
      <c r="A42" s="28"/>
      <c r="B42" s="28"/>
      <c r="C42" s="28"/>
      <c r="D42" s="28"/>
      <c r="E42" s="35"/>
      <c r="F42" s="28"/>
      <c r="G42" s="24"/>
      <c r="H42" s="28"/>
      <c r="I42" s="24"/>
      <c r="J42" s="28"/>
      <c r="K42" s="29"/>
      <c r="L42" s="35"/>
      <c r="M42" s="29"/>
      <c r="N42" s="28"/>
    </row>
    <row r="43" spans="1:14">
      <c r="A43" s="28"/>
      <c r="B43" s="28"/>
      <c r="C43" s="28"/>
      <c r="D43" s="28"/>
      <c r="E43" s="35"/>
      <c r="F43" s="28"/>
      <c r="G43" s="28"/>
      <c r="H43" s="28"/>
      <c r="I43" s="24"/>
      <c r="J43" s="28"/>
      <c r="K43" s="29"/>
      <c r="L43" s="35"/>
      <c r="M43" s="29"/>
      <c r="N43" s="28"/>
    </row>
    <row r="44" spans="1:14">
      <c r="A44" s="28"/>
      <c r="B44" s="28"/>
      <c r="C44" s="28"/>
      <c r="D44" s="28"/>
      <c r="E44" s="35"/>
      <c r="F44" s="28"/>
      <c r="G44" s="28"/>
      <c r="H44" s="28"/>
      <c r="I44" s="24"/>
      <c r="J44" s="28"/>
      <c r="K44" s="29"/>
      <c r="L44" s="35"/>
      <c r="M44" s="29"/>
      <c r="N44" s="24"/>
    </row>
    <row r="45" spans="1:14">
      <c r="A45" s="28"/>
      <c r="B45" s="28"/>
      <c r="C45" s="28"/>
      <c r="D45" s="28"/>
      <c r="E45" s="28"/>
      <c r="F45" s="28"/>
      <c r="G45" s="28"/>
      <c r="H45" s="28"/>
      <c r="I45" s="24"/>
      <c r="J45" s="28"/>
      <c r="K45" s="29"/>
      <c r="L45" s="35"/>
      <c r="M45" s="29"/>
      <c r="N45" s="28"/>
    </row>
    <row r="46" spans="1:14">
      <c r="A46" s="28"/>
      <c r="B46" s="28"/>
      <c r="C46" s="28"/>
      <c r="D46" s="28"/>
      <c r="E46" s="28"/>
      <c r="F46" s="28"/>
      <c r="G46" s="28"/>
      <c r="H46" s="28"/>
      <c r="I46" s="24"/>
      <c r="J46" s="28"/>
      <c r="K46" s="29"/>
      <c r="L46" s="35"/>
      <c r="M46" s="29"/>
      <c r="N46" s="28"/>
    </row>
    <row r="47" spans="1:14">
      <c r="A47" s="28"/>
      <c r="B47" s="24"/>
      <c r="C47" s="24"/>
      <c r="D47" s="24"/>
      <c r="E47" s="35"/>
      <c r="F47" s="28"/>
      <c r="G47" s="28"/>
      <c r="H47" s="28"/>
      <c r="I47" s="24"/>
      <c r="J47" s="28"/>
      <c r="K47" s="29"/>
      <c r="L47" s="35"/>
      <c r="M47" s="29"/>
      <c r="N47" s="28"/>
    </row>
    <row r="48" spans="1:14">
      <c r="A48" s="28"/>
      <c r="B48" s="28"/>
      <c r="C48" s="28"/>
      <c r="D48" s="28"/>
      <c r="E48" s="35"/>
      <c r="F48" s="28"/>
      <c r="G48" s="28"/>
      <c r="H48" s="28"/>
      <c r="I48" s="24"/>
      <c r="J48" s="28"/>
      <c r="K48" s="29"/>
      <c r="L48" s="35"/>
      <c r="M48" s="29"/>
      <c r="N48" s="28"/>
    </row>
    <row r="49" spans="1:14">
      <c r="A49" s="28"/>
      <c r="B49" s="28"/>
      <c r="C49" s="28"/>
      <c r="D49" s="28"/>
      <c r="E49" s="35"/>
      <c r="F49" s="28"/>
      <c r="G49" s="24"/>
      <c r="H49" s="28"/>
      <c r="I49" s="24"/>
      <c r="J49" s="28"/>
      <c r="K49" s="29"/>
      <c r="L49" s="35"/>
      <c r="M49" s="29"/>
      <c r="N49" s="28"/>
    </row>
    <row r="50" spans="1:14">
      <c r="A50" s="28"/>
      <c r="B50" s="24"/>
      <c r="C50" s="24"/>
      <c r="D50" s="24"/>
      <c r="E50" s="35"/>
      <c r="F50" s="28"/>
      <c r="G50" s="28"/>
      <c r="H50" s="28"/>
      <c r="I50" s="24"/>
      <c r="J50" s="24"/>
      <c r="K50" s="29"/>
      <c r="L50" s="35"/>
      <c r="M50" s="29"/>
      <c r="N50" s="28"/>
    </row>
    <row r="51" spans="1:14">
      <c r="A51" s="28"/>
      <c r="B51" s="28"/>
      <c r="C51" s="28"/>
      <c r="D51" s="28"/>
      <c r="E51" s="35"/>
      <c r="F51" s="28"/>
      <c r="G51" s="28"/>
      <c r="H51" s="28"/>
      <c r="I51" s="24"/>
      <c r="J51" s="28"/>
      <c r="K51" s="29"/>
      <c r="L51" s="35"/>
      <c r="M51" s="29"/>
      <c r="N51" s="28"/>
    </row>
    <row r="52" spans="1:14">
      <c r="A52" s="28"/>
      <c r="B52" s="28"/>
      <c r="C52" s="28"/>
      <c r="D52" s="28"/>
      <c r="E52" s="35"/>
      <c r="F52" s="28"/>
      <c r="G52" s="28"/>
      <c r="H52" s="28"/>
      <c r="I52" s="24"/>
      <c r="J52" s="28"/>
      <c r="K52" s="29"/>
      <c r="L52" s="35"/>
      <c r="M52" s="29"/>
      <c r="N52" s="28"/>
    </row>
    <row r="53" spans="1:14">
      <c r="A53" s="28"/>
      <c r="B53" s="28"/>
      <c r="C53" s="28"/>
      <c r="D53" s="28"/>
      <c r="E53" s="35"/>
      <c r="F53" s="28"/>
      <c r="G53" s="28"/>
      <c r="H53" s="28"/>
      <c r="I53" s="24"/>
      <c r="J53" s="28"/>
      <c r="K53" s="29"/>
      <c r="L53" s="35"/>
      <c r="M53" s="29"/>
      <c r="N53" s="28"/>
    </row>
    <row r="54" spans="1:14">
      <c r="A54" s="28"/>
      <c r="B54" s="28"/>
      <c r="C54" s="28"/>
      <c r="D54" s="28"/>
      <c r="E54" s="35"/>
      <c r="F54" s="28"/>
      <c r="G54" s="24"/>
      <c r="H54" s="28"/>
      <c r="I54" s="24"/>
      <c r="J54" s="28"/>
      <c r="K54" s="29"/>
      <c r="L54" s="35"/>
      <c r="M54" s="29"/>
      <c r="N54" s="28"/>
    </row>
    <row r="55" spans="1:14">
      <c r="A55" s="28"/>
      <c r="B55" s="28"/>
      <c r="C55" s="28"/>
      <c r="D55" s="28"/>
      <c r="E55" s="35"/>
      <c r="F55" s="28"/>
      <c r="G55" s="28"/>
      <c r="H55" s="28"/>
      <c r="I55" s="24"/>
      <c r="J55" s="28"/>
      <c r="K55" s="29"/>
      <c r="L55" s="35"/>
      <c r="M55" s="29"/>
      <c r="N55" s="28"/>
    </row>
    <row r="56" spans="1:14">
      <c r="A56" s="28"/>
      <c r="B56" s="28"/>
      <c r="C56" s="28"/>
      <c r="D56" s="28"/>
      <c r="E56" s="35"/>
      <c r="F56" s="28"/>
      <c r="G56" s="28"/>
      <c r="H56" s="28"/>
      <c r="I56" s="24"/>
      <c r="J56" s="28"/>
      <c r="K56" s="29"/>
      <c r="L56" s="35"/>
      <c r="M56" s="29"/>
      <c r="N56" s="28"/>
    </row>
    <row r="57" spans="1:14">
      <c r="A57" s="28"/>
      <c r="B57" s="28"/>
      <c r="C57" s="28"/>
      <c r="D57" s="28"/>
      <c r="E57" s="35"/>
      <c r="F57" s="28"/>
      <c r="G57" s="24"/>
      <c r="H57" s="28"/>
      <c r="I57" s="24"/>
      <c r="J57" s="28"/>
      <c r="K57" s="29"/>
      <c r="L57" s="35"/>
      <c r="M57" s="29"/>
      <c r="N57" s="28"/>
    </row>
    <row r="58" spans="1:14">
      <c r="A58" s="28"/>
      <c r="B58" s="35"/>
      <c r="C58" s="35"/>
      <c r="D58" s="35"/>
      <c r="E58" s="35"/>
      <c r="F58" s="28"/>
      <c r="G58" s="28"/>
      <c r="H58" s="28"/>
      <c r="I58" s="24"/>
      <c r="J58" s="28"/>
      <c r="K58" s="29"/>
      <c r="L58" s="35"/>
      <c r="M58" s="29"/>
      <c r="N58" s="28"/>
    </row>
    <row r="59" spans="1:14">
      <c r="A59" s="28"/>
      <c r="B59" s="24"/>
      <c r="C59" s="24"/>
      <c r="D59" s="24"/>
      <c r="E59" s="35"/>
      <c r="F59" s="28"/>
      <c r="G59" s="28"/>
      <c r="H59" s="28"/>
      <c r="I59" s="24"/>
      <c r="J59" s="28"/>
      <c r="K59" s="29"/>
      <c r="L59" s="35"/>
      <c r="M59" s="29"/>
      <c r="N59" s="28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workbookViewId="0">
      <selection activeCell="A4" sqref="A4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516</v>
      </c>
    </row>
    <row r="3" spans="1:14">
      <c r="A3" t="s">
        <v>337</v>
      </c>
      <c r="D3" s="54" t="s">
        <v>521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297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8">
        <v>21087</v>
      </c>
      <c r="C5" s="28" t="s">
        <v>29</v>
      </c>
      <c r="D5" s="28" t="s">
        <v>24</v>
      </c>
      <c r="E5" s="35">
        <v>186</v>
      </c>
      <c r="F5" s="28">
        <f t="shared" ref="F5:F15" si="0">K5*6</f>
        <v>66</v>
      </c>
      <c r="G5" s="24">
        <v>1188</v>
      </c>
      <c r="H5" s="28">
        <f t="shared" ref="H5:H15" si="1">F5+G5</f>
        <v>1254</v>
      </c>
      <c r="I5" s="28"/>
      <c r="J5" s="29">
        <f t="shared" ref="J5:J15" si="2">(200-E5)*(75/100)</f>
        <v>10.5</v>
      </c>
      <c r="K5" s="35">
        <v>11</v>
      </c>
      <c r="L5" s="29">
        <f>IF(J5&lt;0,0,J5)</f>
        <v>10.5</v>
      </c>
      <c r="M5" s="29"/>
      <c r="N5" s="24"/>
    </row>
    <row r="6" spans="1:14">
      <c r="A6" s="28">
        <v>2</v>
      </c>
      <c r="B6" s="28">
        <v>21703</v>
      </c>
      <c r="C6" s="24" t="s">
        <v>463</v>
      </c>
      <c r="D6" s="28" t="s">
        <v>19</v>
      </c>
      <c r="E6" s="28">
        <v>188</v>
      </c>
      <c r="F6" s="28">
        <f t="shared" si="0"/>
        <v>54</v>
      </c>
      <c r="G6" s="24">
        <v>1188</v>
      </c>
      <c r="H6" s="28">
        <f t="shared" si="1"/>
        <v>1242</v>
      </c>
      <c r="I6" s="28"/>
      <c r="J6" s="29">
        <f t="shared" si="2"/>
        <v>9</v>
      </c>
      <c r="K6" s="35">
        <v>9</v>
      </c>
      <c r="L6" s="29">
        <f t="shared" ref="L6:L12" si="3">IF(J6&gt;38,38,J6)</f>
        <v>9</v>
      </c>
      <c r="M6" s="29"/>
      <c r="N6" s="24"/>
    </row>
    <row r="7" spans="1:14">
      <c r="A7" s="28">
        <v>3</v>
      </c>
      <c r="B7" s="28">
        <v>22550</v>
      </c>
      <c r="C7" s="28" t="s">
        <v>129</v>
      </c>
      <c r="D7" s="28" t="s">
        <v>24</v>
      </c>
      <c r="E7" s="35">
        <v>173</v>
      </c>
      <c r="F7" s="28">
        <f t="shared" si="0"/>
        <v>120</v>
      </c>
      <c r="G7" s="28">
        <v>1068</v>
      </c>
      <c r="H7" s="28">
        <f t="shared" si="1"/>
        <v>1188</v>
      </c>
      <c r="I7" s="28"/>
      <c r="J7" s="29">
        <f t="shared" si="2"/>
        <v>20.25</v>
      </c>
      <c r="K7" s="35">
        <v>20</v>
      </c>
      <c r="L7" s="29">
        <f t="shared" si="3"/>
        <v>20.25</v>
      </c>
      <c r="M7" s="29"/>
      <c r="N7" s="24"/>
    </row>
    <row r="8" spans="1:14">
      <c r="A8" s="28">
        <v>4</v>
      </c>
      <c r="B8" s="28">
        <v>21552</v>
      </c>
      <c r="C8" s="28" t="s">
        <v>82</v>
      </c>
      <c r="D8" s="28" t="s">
        <v>24</v>
      </c>
      <c r="E8" s="28">
        <v>171</v>
      </c>
      <c r="F8" s="28">
        <f t="shared" si="0"/>
        <v>132</v>
      </c>
      <c r="G8" s="28">
        <v>1049</v>
      </c>
      <c r="H8" s="28">
        <f t="shared" si="1"/>
        <v>1181</v>
      </c>
      <c r="I8" s="28"/>
      <c r="J8" s="29">
        <f t="shared" si="2"/>
        <v>21.75</v>
      </c>
      <c r="K8" s="35">
        <v>22</v>
      </c>
      <c r="L8" s="29">
        <f t="shared" si="3"/>
        <v>21.75</v>
      </c>
      <c r="M8" s="29"/>
      <c r="N8" s="24"/>
    </row>
    <row r="9" spans="1:14">
      <c r="A9" s="28">
        <v>5</v>
      </c>
      <c r="B9" s="28">
        <v>21653</v>
      </c>
      <c r="C9" s="28" t="s">
        <v>108</v>
      </c>
      <c r="D9" s="28" t="s">
        <v>24</v>
      </c>
      <c r="E9" s="35">
        <v>184</v>
      </c>
      <c r="F9" s="28">
        <f t="shared" si="0"/>
        <v>72</v>
      </c>
      <c r="G9" s="28">
        <v>1101</v>
      </c>
      <c r="H9" s="28">
        <f t="shared" si="1"/>
        <v>1173</v>
      </c>
      <c r="I9" s="28"/>
      <c r="J9" s="29">
        <f t="shared" si="2"/>
        <v>12</v>
      </c>
      <c r="K9" s="35">
        <v>12</v>
      </c>
      <c r="L9" s="29">
        <f t="shared" si="3"/>
        <v>12</v>
      </c>
      <c r="M9" s="29"/>
      <c r="N9" s="28"/>
    </row>
    <row r="10" spans="1:14">
      <c r="A10" s="28">
        <v>6</v>
      </c>
      <c r="B10" s="35">
        <v>23485</v>
      </c>
      <c r="C10" s="35" t="s">
        <v>360</v>
      </c>
      <c r="D10" s="35" t="s">
        <v>19</v>
      </c>
      <c r="E10" s="35">
        <v>152</v>
      </c>
      <c r="F10" s="28">
        <f t="shared" si="0"/>
        <v>216</v>
      </c>
      <c r="G10" s="35">
        <v>942</v>
      </c>
      <c r="H10" s="28">
        <f t="shared" si="1"/>
        <v>1158</v>
      </c>
      <c r="I10" s="28"/>
      <c r="J10" s="29">
        <f t="shared" si="2"/>
        <v>36</v>
      </c>
      <c r="K10" s="35">
        <v>36</v>
      </c>
      <c r="L10" s="29">
        <f t="shared" si="3"/>
        <v>36</v>
      </c>
      <c r="M10" s="29"/>
      <c r="N10" s="28"/>
    </row>
    <row r="11" spans="1:14">
      <c r="A11" s="28">
        <v>7</v>
      </c>
      <c r="B11" s="35">
        <v>23304</v>
      </c>
      <c r="C11" s="35" t="s">
        <v>346</v>
      </c>
      <c r="D11" s="35" t="s">
        <v>17</v>
      </c>
      <c r="E11" s="35">
        <v>187</v>
      </c>
      <c r="F11" s="28">
        <f t="shared" si="0"/>
        <v>60</v>
      </c>
      <c r="G11" s="24">
        <v>1087</v>
      </c>
      <c r="H11" s="28">
        <f t="shared" si="1"/>
        <v>1147</v>
      </c>
      <c r="I11" s="24"/>
      <c r="J11" s="29">
        <f t="shared" si="2"/>
        <v>9.75</v>
      </c>
      <c r="K11" s="35">
        <v>10</v>
      </c>
      <c r="L11" s="29">
        <f t="shared" si="3"/>
        <v>9.75</v>
      </c>
      <c r="M11" s="29"/>
      <c r="N11" s="28"/>
    </row>
    <row r="12" spans="1:14">
      <c r="A12" s="28">
        <v>8</v>
      </c>
      <c r="B12" s="24">
        <v>17312</v>
      </c>
      <c r="C12" s="24" t="s">
        <v>20</v>
      </c>
      <c r="D12" s="24" t="s">
        <v>17</v>
      </c>
      <c r="E12" s="35">
        <v>201</v>
      </c>
      <c r="F12" s="28">
        <f t="shared" si="0"/>
        <v>0</v>
      </c>
      <c r="G12" s="24">
        <v>1134</v>
      </c>
      <c r="H12" s="28">
        <f t="shared" si="1"/>
        <v>1134</v>
      </c>
      <c r="I12" s="28"/>
      <c r="J12" s="29">
        <f t="shared" si="2"/>
        <v>-0.75</v>
      </c>
      <c r="K12" s="35">
        <v>0</v>
      </c>
      <c r="L12" s="29">
        <f t="shared" si="3"/>
        <v>-0.75</v>
      </c>
      <c r="M12" s="29"/>
      <c r="N12" s="28"/>
    </row>
    <row r="13" spans="1:14">
      <c r="A13" s="28">
        <v>9</v>
      </c>
      <c r="B13" s="28">
        <v>21402</v>
      </c>
      <c r="C13" s="28" t="s">
        <v>142</v>
      </c>
      <c r="D13" s="28" t="s">
        <v>17</v>
      </c>
      <c r="E13" s="35">
        <v>195</v>
      </c>
      <c r="F13" s="28">
        <f t="shared" si="0"/>
        <v>24</v>
      </c>
      <c r="G13" s="28">
        <v>1056</v>
      </c>
      <c r="H13" s="28">
        <f t="shared" si="1"/>
        <v>1080</v>
      </c>
      <c r="I13" s="28"/>
      <c r="J13" s="29">
        <f t="shared" si="2"/>
        <v>3.75</v>
      </c>
      <c r="K13" s="35">
        <v>4</v>
      </c>
      <c r="L13" s="29">
        <f>IF(J13&lt;0,0,J13)</f>
        <v>3.75</v>
      </c>
      <c r="M13" s="29"/>
      <c r="N13" s="28"/>
    </row>
    <row r="14" spans="1:14">
      <c r="A14" s="28">
        <v>10</v>
      </c>
      <c r="B14" s="28">
        <v>21696</v>
      </c>
      <c r="C14" s="28" t="s">
        <v>73</v>
      </c>
      <c r="D14" s="28" t="s">
        <v>19</v>
      </c>
      <c r="E14" s="35">
        <v>164</v>
      </c>
      <c r="F14" s="28">
        <f t="shared" si="0"/>
        <v>162</v>
      </c>
      <c r="G14" s="28">
        <v>901</v>
      </c>
      <c r="H14" s="28">
        <f t="shared" si="1"/>
        <v>1063</v>
      </c>
      <c r="I14" s="28"/>
      <c r="J14" s="29">
        <f t="shared" si="2"/>
        <v>27</v>
      </c>
      <c r="K14" s="35">
        <v>27</v>
      </c>
      <c r="L14" s="29">
        <f>IF(J14&gt;38,38,J14)</f>
        <v>27</v>
      </c>
      <c r="M14" s="29"/>
      <c r="N14" s="28"/>
    </row>
    <row r="15" spans="1:14">
      <c r="A15" s="28">
        <v>11</v>
      </c>
      <c r="B15" s="28">
        <v>17116</v>
      </c>
      <c r="C15" s="28" t="s">
        <v>30</v>
      </c>
      <c r="D15" s="28" t="s">
        <v>17</v>
      </c>
      <c r="E15" s="35">
        <v>195</v>
      </c>
      <c r="F15" s="28">
        <f t="shared" si="0"/>
        <v>24</v>
      </c>
      <c r="G15" s="28">
        <v>1016</v>
      </c>
      <c r="H15" s="28">
        <f t="shared" si="1"/>
        <v>1040</v>
      </c>
      <c r="I15" s="28"/>
      <c r="J15" s="29">
        <f t="shared" si="2"/>
        <v>3.75</v>
      </c>
      <c r="K15" s="35">
        <v>4</v>
      </c>
      <c r="L15" s="29">
        <f>IF(J15&lt;0,0,J15)</f>
        <v>3.75</v>
      </c>
      <c r="M15" s="29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35"/>
      <c r="M16" s="29"/>
      <c r="N16" s="28"/>
    </row>
    <row r="17" spans="1:14">
      <c r="A17" s="28">
        <v>1</v>
      </c>
      <c r="B17" s="28">
        <v>22292</v>
      </c>
      <c r="C17" s="28" t="s">
        <v>23</v>
      </c>
      <c r="D17" s="28" t="s">
        <v>24</v>
      </c>
      <c r="E17" s="35">
        <v>223</v>
      </c>
      <c r="F17" s="28">
        <f t="shared" ref="F17:F49" si="4">K17*6</f>
        <v>0</v>
      </c>
      <c r="G17" s="28">
        <v>1434</v>
      </c>
      <c r="H17" s="28">
        <f t="shared" ref="H17:H49" si="5">F17+G17</f>
        <v>1434</v>
      </c>
      <c r="I17" s="28"/>
      <c r="J17" s="29">
        <f t="shared" ref="J17:J49" si="6">(200-E17)*(75/100)</f>
        <v>-17.25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2</v>
      </c>
      <c r="B18" s="28">
        <v>21665</v>
      </c>
      <c r="C18" s="28" t="s">
        <v>33</v>
      </c>
      <c r="D18" t="s">
        <v>12</v>
      </c>
      <c r="E18" s="35">
        <v>214</v>
      </c>
      <c r="F18" s="28">
        <f t="shared" si="4"/>
        <v>0</v>
      </c>
      <c r="G18" s="24">
        <v>1327</v>
      </c>
      <c r="H18" s="28">
        <f t="shared" si="5"/>
        <v>1327</v>
      </c>
      <c r="I18" s="28"/>
      <c r="J18" s="29">
        <f t="shared" si="6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3</v>
      </c>
      <c r="B19" s="28">
        <v>22262</v>
      </c>
      <c r="C19" s="28" t="s">
        <v>46</v>
      </c>
      <c r="D19" s="28" t="s">
        <v>24</v>
      </c>
      <c r="E19" s="35">
        <v>210</v>
      </c>
      <c r="F19" s="28">
        <f t="shared" si="4"/>
        <v>0</v>
      </c>
      <c r="G19" s="28">
        <v>1278</v>
      </c>
      <c r="H19" s="28">
        <f t="shared" si="5"/>
        <v>1278</v>
      </c>
      <c r="I19" s="28"/>
      <c r="J19" s="29">
        <f t="shared" si="6"/>
        <v>-7.5</v>
      </c>
      <c r="K19" s="28">
        <v>0</v>
      </c>
      <c r="L19" s="29">
        <f>IF(J19&gt;38,38,J19)</f>
        <v>-7.5</v>
      </c>
      <c r="M19" s="29"/>
      <c r="N19" s="28"/>
    </row>
    <row r="20" spans="1:14">
      <c r="A20" s="28">
        <v>4</v>
      </c>
      <c r="B20" s="28">
        <v>22815</v>
      </c>
      <c r="C20" s="28" t="s">
        <v>263</v>
      </c>
      <c r="D20" s="28" t="s">
        <v>14</v>
      </c>
      <c r="E20" s="35">
        <v>204</v>
      </c>
      <c r="F20" s="28">
        <f t="shared" si="4"/>
        <v>0</v>
      </c>
      <c r="G20" s="28">
        <v>1265</v>
      </c>
      <c r="H20" s="28">
        <f t="shared" si="5"/>
        <v>1265</v>
      </c>
      <c r="I20" s="28"/>
      <c r="J20" s="29">
        <f t="shared" si="6"/>
        <v>-3</v>
      </c>
      <c r="K20" s="35">
        <v>0</v>
      </c>
      <c r="L20" s="29">
        <f>IF(J20&lt;0,0,J20)</f>
        <v>0</v>
      </c>
      <c r="M20" s="29"/>
      <c r="N20" s="28"/>
    </row>
    <row r="21" spans="1:14">
      <c r="A21" s="28">
        <v>5</v>
      </c>
      <c r="B21">
        <v>23451</v>
      </c>
      <c r="C21" s="35" t="s">
        <v>354</v>
      </c>
      <c r="D21" t="s">
        <v>24</v>
      </c>
      <c r="E21" s="35">
        <v>192</v>
      </c>
      <c r="F21" s="28">
        <f t="shared" si="4"/>
        <v>36</v>
      </c>
      <c r="G21" s="24">
        <v>1212</v>
      </c>
      <c r="H21" s="28">
        <f t="shared" si="5"/>
        <v>1248</v>
      </c>
      <c r="I21" s="28"/>
      <c r="J21" s="29">
        <f t="shared" si="6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6</v>
      </c>
      <c r="B22" s="28">
        <v>21644</v>
      </c>
      <c r="C22" s="28" t="s">
        <v>178</v>
      </c>
      <c r="D22" s="28" t="s">
        <v>24</v>
      </c>
      <c r="E22" s="28">
        <v>191</v>
      </c>
      <c r="F22" s="28">
        <f t="shared" si="4"/>
        <v>42</v>
      </c>
      <c r="G22" s="28">
        <v>1198</v>
      </c>
      <c r="H22" s="28">
        <f t="shared" si="5"/>
        <v>1240</v>
      </c>
      <c r="I22" s="28"/>
      <c r="J22" s="29">
        <f t="shared" si="6"/>
        <v>6.75</v>
      </c>
      <c r="K22" s="35">
        <v>7</v>
      </c>
      <c r="L22" s="29">
        <f>IF(J22&gt;38,38,J22)</f>
        <v>6.75</v>
      </c>
      <c r="M22" s="29"/>
      <c r="N22" s="28"/>
    </row>
    <row r="23" spans="1:14">
      <c r="A23" s="28">
        <v>7</v>
      </c>
      <c r="B23" s="28">
        <v>21089</v>
      </c>
      <c r="C23" s="28" t="s">
        <v>25</v>
      </c>
      <c r="D23" s="28" t="s">
        <v>19</v>
      </c>
      <c r="E23" s="35">
        <v>182</v>
      </c>
      <c r="F23" s="28">
        <f t="shared" si="4"/>
        <v>84</v>
      </c>
      <c r="G23" s="24">
        <v>1156</v>
      </c>
      <c r="H23" s="28">
        <f t="shared" si="5"/>
        <v>1240</v>
      </c>
      <c r="I23" s="28"/>
      <c r="J23" s="29">
        <f t="shared" si="6"/>
        <v>13.5</v>
      </c>
      <c r="K23" s="35">
        <v>14</v>
      </c>
      <c r="L23" s="29">
        <f>IF(J23&lt;0,0,J23)</f>
        <v>13.5</v>
      </c>
      <c r="M23" s="25"/>
      <c r="N23" s="28"/>
    </row>
    <row r="24" spans="1:14">
      <c r="A24" s="28">
        <v>8</v>
      </c>
      <c r="B24" s="24">
        <v>24953</v>
      </c>
      <c r="C24" s="24" t="s">
        <v>502</v>
      </c>
      <c r="D24" s="24" t="s">
        <v>19</v>
      </c>
      <c r="E24" s="35">
        <v>208</v>
      </c>
      <c r="F24" s="28">
        <f t="shared" si="4"/>
        <v>0</v>
      </c>
      <c r="G24" s="28">
        <v>1237</v>
      </c>
      <c r="H24" s="28">
        <f t="shared" si="5"/>
        <v>1237</v>
      </c>
      <c r="I24" s="28"/>
      <c r="J24" s="29">
        <f t="shared" si="6"/>
        <v>-6</v>
      </c>
      <c r="K24" s="35">
        <v>0</v>
      </c>
      <c r="L24" s="29">
        <f t="shared" ref="L24:L29" si="7">IF(J24&gt;38,38,J24)</f>
        <v>-6</v>
      </c>
      <c r="M24" s="29"/>
      <c r="N24" s="28"/>
    </row>
    <row r="25" spans="1:14">
      <c r="A25" s="28">
        <v>9</v>
      </c>
      <c r="B25" s="24">
        <v>24903</v>
      </c>
      <c r="C25" s="24" t="s">
        <v>524</v>
      </c>
      <c r="D25" s="24" t="s">
        <v>34</v>
      </c>
      <c r="E25" s="35">
        <v>169</v>
      </c>
      <c r="F25" s="28">
        <f t="shared" si="4"/>
        <v>138</v>
      </c>
      <c r="G25" s="24">
        <v>1094</v>
      </c>
      <c r="H25" s="28">
        <f t="shared" si="5"/>
        <v>1232</v>
      </c>
      <c r="I25" s="28"/>
      <c r="J25" s="29">
        <f t="shared" si="6"/>
        <v>23.25</v>
      </c>
      <c r="K25" s="35">
        <v>23</v>
      </c>
      <c r="L25" s="29">
        <f t="shared" si="7"/>
        <v>23.25</v>
      </c>
      <c r="M25" s="29"/>
      <c r="N25" s="28"/>
    </row>
    <row r="26" spans="1:14">
      <c r="A26" s="28">
        <v>10</v>
      </c>
      <c r="B26" s="28">
        <v>17038</v>
      </c>
      <c r="C26" s="28" t="s">
        <v>13</v>
      </c>
      <c r="D26" s="28" t="s">
        <v>12</v>
      </c>
      <c r="E26" s="35">
        <v>198</v>
      </c>
      <c r="F26" s="28">
        <f t="shared" si="4"/>
        <v>12</v>
      </c>
      <c r="G26" s="28">
        <v>1217</v>
      </c>
      <c r="H26" s="28">
        <f t="shared" si="5"/>
        <v>1229</v>
      </c>
      <c r="I26" s="28"/>
      <c r="J26" s="29">
        <f t="shared" si="6"/>
        <v>1.5</v>
      </c>
      <c r="K26" s="35">
        <v>2</v>
      </c>
      <c r="L26" s="29">
        <f t="shared" si="7"/>
        <v>1.5</v>
      </c>
      <c r="M26" s="29"/>
      <c r="N26" s="28"/>
    </row>
    <row r="27" spans="1:14">
      <c r="A27" s="28">
        <v>11</v>
      </c>
      <c r="B27" s="28">
        <v>21642</v>
      </c>
      <c r="C27" s="28" t="s">
        <v>217</v>
      </c>
      <c r="D27" s="28" t="s">
        <v>24</v>
      </c>
      <c r="E27" s="35">
        <v>195</v>
      </c>
      <c r="F27" s="28">
        <f t="shared" si="4"/>
        <v>24</v>
      </c>
      <c r="G27" s="28">
        <v>1200</v>
      </c>
      <c r="H27" s="28">
        <f t="shared" si="5"/>
        <v>1224</v>
      </c>
      <c r="I27" s="28"/>
      <c r="J27" s="29">
        <f t="shared" si="6"/>
        <v>3.75</v>
      </c>
      <c r="K27" s="35">
        <v>4</v>
      </c>
      <c r="L27" s="29">
        <f t="shared" si="7"/>
        <v>3.75</v>
      </c>
      <c r="M27" s="29"/>
      <c r="N27" s="28"/>
    </row>
    <row r="28" spans="1:14">
      <c r="A28" s="28">
        <v>12</v>
      </c>
      <c r="B28" s="28">
        <v>21556</v>
      </c>
      <c r="C28" s="28" t="s">
        <v>246</v>
      </c>
      <c r="D28" s="28" t="s">
        <v>24</v>
      </c>
      <c r="E28" s="35">
        <v>216</v>
      </c>
      <c r="F28" s="28">
        <f t="shared" si="4"/>
        <v>0</v>
      </c>
      <c r="G28" s="24">
        <v>1218</v>
      </c>
      <c r="H28" s="28">
        <f t="shared" si="5"/>
        <v>1218</v>
      </c>
      <c r="I28" s="28"/>
      <c r="J28" s="29">
        <f t="shared" si="6"/>
        <v>-12</v>
      </c>
      <c r="K28" s="35">
        <v>0</v>
      </c>
      <c r="L28" s="29">
        <f t="shared" si="7"/>
        <v>-12</v>
      </c>
      <c r="M28" s="29"/>
      <c r="N28" s="28"/>
    </row>
    <row r="29" spans="1:14">
      <c r="A29" s="28">
        <v>13</v>
      </c>
      <c r="B29" s="28">
        <v>21704</v>
      </c>
      <c r="C29" s="28" t="s">
        <v>167</v>
      </c>
      <c r="D29" s="28" t="s">
        <v>24</v>
      </c>
      <c r="E29" s="28">
        <v>192</v>
      </c>
      <c r="F29" s="28">
        <f t="shared" si="4"/>
        <v>36</v>
      </c>
      <c r="G29" s="24">
        <v>1180</v>
      </c>
      <c r="H29" s="28">
        <f t="shared" si="5"/>
        <v>1216</v>
      </c>
      <c r="I29" s="28"/>
      <c r="J29" s="29">
        <f t="shared" si="6"/>
        <v>6</v>
      </c>
      <c r="K29" s="35">
        <v>6</v>
      </c>
      <c r="L29" s="29">
        <f t="shared" si="7"/>
        <v>6</v>
      </c>
      <c r="M29" s="29"/>
      <c r="N29" s="28"/>
    </row>
    <row r="30" spans="1:14">
      <c r="A30" s="28">
        <v>14</v>
      </c>
      <c r="B30" s="28">
        <v>22263</v>
      </c>
      <c r="C30" s="28" t="s">
        <v>226</v>
      </c>
      <c r="D30" s="28" t="s">
        <v>24</v>
      </c>
      <c r="E30" s="35">
        <v>211</v>
      </c>
      <c r="F30" s="28">
        <f t="shared" si="4"/>
        <v>0</v>
      </c>
      <c r="G30" s="28">
        <v>1208</v>
      </c>
      <c r="H30" s="28">
        <f t="shared" si="5"/>
        <v>1208</v>
      </c>
      <c r="I30" s="28"/>
      <c r="J30" s="29">
        <f t="shared" si="6"/>
        <v>-8.25</v>
      </c>
      <c r="K30" s="35">
        <v>0</v>
      </c>
      <c r="L30" s="29">
        <f>IF(J30&lt;0,0,J30)</f>
        <v>0</v>
      </c>
      <c r="M30" s="29"/>
      <c r="N30" s="28"/>
    </row>
    <row r="31" spans="1:14">
      <c r="A31" s="28">
        <v>15</v>
      </c>
      <c r="B31" s="28">
        <v>20077</v>
      </c>
      <c r="C31" s="28" t="s">
        <v>240</v>
      </c>
      <c r="D31" s="24" t="s">
        <v>12</v>
      </c>
      <c r="E31" s="35">
        <v>205</v>
      </c>
      <c r="F31" s="28">
        <f t="shared" si="4"/>
        <v>0</v>
      </c>
      <c r="G31" s="28">
        <v>1187</v>
      </c>
      <c r="H31" s="28">
        <f t="shared" si="5"/>
        <v>1187</v>
      </c>
      <c r="I31" s="28"/>
      <c r="J31" s="29">
        <f t="shared" si="6"/>
        <v>-3.75</v>
      </c>
      <c r="K31" s="35">
        <v>0</v>
      </c>
      <c r="L31" s="29">
        <f>IF(J31&gt;38,38,J31)</f>
        <v>-3.75</v>
      </c>
      <c r="M31" s="29"/>
      <c r="N31" s="28"/>
    </row>
    <row r="32" spans="1:14">
      <c r="A32" s="28">
        <v>16</v>
      </c>
      <c r="B32" s="28">
        <v>21553</v>
      </c>
      <c r="C32" s="28" t="s">
        <v>199</v>
      </c>
      <c r="D32" s="28" t="s">
        <v>24</v>
      </c>
      <c r="E32" s="28">
        <v>187</v>
      </c>
      <c r="F32" s="28">
        <f t="shared" si="4"/>
        <v>60</v>
      </c>
      <c r="G32" s="28">
        <v>1113</v>
      </c>
      <c r="H32" s="28">
        <f t="shared" si="5"/>
        <v>1173</v>
      </c>
      <c r="I32" s="28"/>
      <c r="J32" s="29">
        <f t="shared" si="6"/>
        <v>9.75</v>
      </c>
      <c r="K32" s="35">
        <v>10</v>
      </c>
      <c r="L32" s="29">
        <f>IF(J32&gt;38,38,J32)</f>
        <v>9.75</v>
      </c>
      <c r="M32" s="29"/>
      <c r="N32" s="28"/>
    </row>
    <row r="33" spans="1:14">
      <c r="A33" s="28">
        <v>17</v>
      </c>
      <c r="B33" s="28">
        <v>22286</v>
      </c>
      <c r="C33" s="28" t="s">
        <v>144</v>
      </c>
      <c r="D33" s="28" t="s">
        <v>57</v>
      </c>
      <c r="E33" s="35">
        <v>175</v>
      </c>
      <c r="F33" s="28">
        <f t="shared" si="4"/>
        <v>114</v>
      </c>
      <c r="G33" s="24">
        <v>1051</v>
      </c>
      <c r="H33" s="28">
        <f t="shared" si="5"/>
        <v>1165</v>
      </c>
      <c r="I33" s="28"/>
      <c r="J33" s="29">
        <f t="shared" si="6"/>
        <v>18.75</v>
      </c>
      <c r="K33" s="35">
        <v>19</v>
      </c>
      <c r="L33" s="29">
        <f>IF(J33&gt;38,38,J33)</f>
        <v>18.75</v>
      </c>
      <c r="M33" s="29"/>
      <c r="N33" s="28"/>
    </row>
    <row r="34" spans="1:14">
      <c r="A34" s="28">
        <v>18</v>
      </c>
      <c r="B34" s="28">
        <v>22264</v>
      </c>
      <c r="C34" s="28" t="s">
        <v>183</v>
      </c>
      <c r="D34" s="28" t="s">
        <v>24</v>
      </c>
      <c r="E34" s="35">
        <v>203</v>
      </c>
      <c r="F34" s="28">
        <f t="shared" si="4"/>
        <v>0</v>
      </c>
      <c r="G34" s="28">
        <v>1159</v>
      </c>
      <c r="H34" s="28">
        <f t="shared" si="5"/>
        <v>1159</v>
      </c>
      <c r="I34" s="28"/>
      <c r="J34" s="29">
        <f t="shared" si="6"/>
        <v>-2.25</v>
      </c>
      <c r="K34" s="35">
        <v>0</v>
      </c>
      <c r="L34" s="29">
        <f>IF(J34&gt;38,38,J34)</f>
        <v>-2.25</v>
      </c>
      <c r="M34" s="29"/>
      <c r="N34" s="28"/>
    </row>
    <row r="35" spans="1:14">
      <c r="A35" s="28">
        <v>19</v>
      </c>
      <c r="B35" s="28">
        <v>17279</v>
      </c>
      <c r="C35" s="28" t="s">
        <v>249</v>
      </c>
      <c r="D35" s="28" t="s">
        <v>57</v>
      </c>
      <c r="E35" s="24">
        <v>196</v>
      </c>
      <c r="F35" s="28">
        <f t="shared" si="4"/>
        <v>18</v>
      </c>
      <c r="G35" s="28">
        <v>1139</v>
      </c>
      <c r="H35" s="28">
        <f t="shared" si="5"/>
        <v>1157</v>
      </c>
      <c r="I35" s="28"/>
      <c r="J35" s="29">
        <f t="shared" si="6"/>
        <v>3</v>
      </c>
      <c r="K35" s="28">
        <v>3</v>
      </c>
      <c r="L35" s="29">
        <f>IF(J35&lt;0,0,J35)</f>
        <v>3</v>
      </c>
      <c r="M35" s="29"/>
      <c r="N35" s="28"/>
    </row>
    <row r="36" spans="1:14">
      <c r="A36" s="28">
        <v>20</v>
      </c>
      <c r="B36" s="35">
        <v>24001</v>
      </c>
      <c r="C36" s="35" t="s">
        <v>377</v>
      </c>
      <c r="D36" s="24" t="s">
        <v>24</v>
      </c>
      <c r="E36" s="35">
        <v>197</v>
      </c>
      <c r="F36" s="28">
        <f t="shared" si="4"/>
        <v>12</v>
      </c>
      <c r="G36" s="35">
        <v>1137</v>
      </c>
      <c r="H36" s="28">
        <f t="shared" si="5"/>
        <v>1149</v>
      </c>
      <c r="I36" s="24" t="s">
        <v>296</v>
      </c>
      <c r="J36" s="29">
        <f t="shared" si="6"/>
        <v>2.25</v>
      </c>
      <c r="K36" s="35">
        <v>2</v>
      </c>
      <c r="L36" s="29">
        <f>IF(J36&gt;38,38,J36)</f>
        <v>2.25</v>
      </c>
      <c r="M36" s="29"/>
      <c r="N36" s="28"/>
    </row>
    <row r="37" spans="1:14">
      <c r="A37" s="28">
        <v>21</v>
      </c>
      <c r="B37" s="28">
        <v>22030</v>
      </c>
      <c r="C37" s="28" t="s">
        <v>127</v>
      </c>
      <c r="D37" s="28" t="s">
        <v>24</v>
      </c>
      <c r="E37" s="35">
        <v>182</v>
      </c>
      <c r="F37" s="28">
        <f t="shared" si="4"/>
        <v>84</v>
      </c>
      <c r="G37" s="28">
        <v>1059</v>
      </c>
      <c r="H37" s="28">
        <f t="shared" si="5"/>
        <v>1143</v>
      </c>
      <c r="I37" s="28"/>
      <c r="J37" s="29">
        <f t="shared" si="6"/>
        <v>13.5</v>
      </c>
      <c r="K37" s="35">
        <v>14</v>
      </c>
      <c r="L37" s="29">
        <f>IF(J37&gt;38,38,J37)</f>
        <v>13.5</v>
      </c>
      <c r="M37" s="29"/>
      <c r="N37" s="28"/>
    </row>
    <row r="38" spans="1:14">
      <c r="A38" s="28">
        <v>22</v>
      </c>
      <c r="B38" s="28">
        <v>21177</v>
      </c>
      <c r="C38" s="28" t="s">
        <v>232</v>
      </c>
      <c r="D38" s="28" t="s">
        <v>24</v>
      </c>
      <c r="E38" s="28">
        <v>196</v>
      </c>
      <c r="F38" s="28">
        <f t="shared" si="4"/>
        <v>18</v>
      </c>
      <c r="G38" s="28">
        <v>1124</v>
      </c>
      <c r="H38" s="28">
        <f t="shared" si="5"/>
        <v>1142</v>
      </c>
      <c r="I38" s="28"/>
      <c r="J38" s="29">
        <f t="shared" si="6"/>
        <v>3</v>
      </c>
      <c r="K38" s="35">
        <v>3</v>
      </c>
      <c r="L38" s="29">
        <f>IF(J38&gt;38,38,J38)</f>
        <v>3</v>
      </c>
      <c r="M38" s="29"/>
      <c r="N38" s="28"/>
    </row>
    <row r="39" spans="1:14">
      <c r="A39" s="28">
        <v>23</v>
      </c>
      <c r="B39" s="28">
        <v>22954</v>
      </c>
      <c r="C39" s="28" t="s">
        <v>268</v>
      </c>
      <c r="D39" s="28" t="s">
        <v>19</v>
      </c>
      <c r="E39" s="35">
        <v>193</v>
      </c>
      <c r="F39" s="28">
        <f t="shared" si="4"/>
        <v>30</v>
      </c>
      <c r="G39" s="24">
        <v>1106</v>
      </c>
      <c r="H39" s="28">
        <f t="shared" si="5"/>
        <v>1136</v>
      </c>
      <c r="I39" s="28"/>
      <c r="J39" s="29">
        <f t="shared" si="6"/>
        <v>5.25</v>
      </c>
      <c r="K39" s="35">
        <v>5</v>
      </c>
      <c r="L39" s="29">
        <f>IF(J39&gt;38,38,J39)</f>
        <v>5.25</v>
      </c>
      <c r="M39" s="29"/>
      <c r="N39" s="28"/>
    </row>
    <row r="40" spans="1:14">
      <c r="A40" s="28">
        <v>24</v>
      </c>
      <c r="B40" s="28">
        <v>21257</v>
      </c>
      <c r="C40" s="28" t="s">
        <v>32</v>
      </c>
      <c r="D40" s="28" t="s">
        <v>19</v>
      </c>
      <c r="E40" s="35">
        <v>179</v>
      </c>
      <c r="F40" s="28">
        <f t="shared" si="4"/>
        <v>96</v>
      </c>
      <c r="G40" s="28">
        <v>1031</v>
      </c>
      <c r="H40" s="28">
        <f t="shared" si="5"/>
        <v>1127</v>
      </c>
      <c r="I40" s="28"/>
      <c r="J40" s="29">
        <f t="shared" si="6"/>
        <v>15.75</v>
      </c>
      <c r="K40" s="35">
        <v>16</v>
      </c>
      <c r="L40" s="29">
        <f>IF(J40&lt;0,0,J40)</f>
        <v>15.75</v>
      </c>
      <c r="M40" s="29"/>
      <c r="N40" s="28"/>
    </row>
    <row r="41" spans="1:14">
      <c r="A41" s="28">
        <v>25</v>
      </c>
      <c r="B41" s="28">
        <v>20081</v>
      </c>
      <c r="C41" s="28" t="s">
        <v>242</v>
      </c>
      <c r="D41" s="28" t="s">
        <v>34</v>
      </c>
      <c r="E41" s="35">
        <v>194</v>
      </c>
      <c r="F41" s="28">
        <f t="shared" si="4"/>
        <v>30</v>
      </c>
      <c r="G41" s="28">
        <v>1083</v>
      </c>
      <c r="H41" s="28">
        <f t="shared" si="5"/>
        <v>1113</v>
      </c>
      <c r="I41" s="28"/>
      <c r="J41" s="29">
        <f t="shared" si="6"/>
        <v>4.5</v>
      </c>
      <c r="K41" s="35">
        <v>5</v>
      </c>
      <c r="L41" s="29">
        <f>IF(J41&lt;0,0,J41)</f>
        <v>4.5</v>
      </c>
      <c r="M41" s="29"/>
      <c r="N41" s="28"/>
    </row>
    <row r="42" spans="1:14">
      <c r="A42" s="28">
        <v>26</v>
      </c>
      <c r="B42" s="28">
        <v>21960</v>
      </c>
      <c r="C42" s="28" t="s">
        <v>153</v>
      </c>
      <c r="D42" s="28" t="s">
        <v>57</v>
      </c>
      <c r="E42" s="28">
        <v>180</v>
      </c>
      <c r="F42" s="28">
        <f t="shared" si="4"/>
        <v>90</v>
      </c>
      <c r="G42" s="28">
        <v>1019</v>
      </c>
      <c r="H42" s="28">
        <f t="shared" si="5"/>
        <v>1109</v>
      </c>
      <c r="I42" s="28"/>
      <c r="J42" s="29">
        <f t="shared" si="6"/>
        <v>15</v>
      </c>
      <c r="K42" s="35">
        <v>15</v>
      </c>
      <c r="L42" s="29">
        <f>IF(J42&gt;38,38,J42)</f>
        <v>15</v>
      </c>
      <c r="M42" s="29"/>
    </row>
    <row r="43" spans="1:14">
      <c r="A43" s="28">
        <v>27</v>
      </c>
      <c r="B43" s="28">
        <v>22843</v>
      </c>
      <c r="C43" s="28" t="s">
        <v>304</v>
      </c>
      <c r="D43" s="28" t="s">
        <v>24</v>
      </c>
      <c r="E43" s="35">
        <v>178</v>
      </c>
      <c r="F43" s="28">
        <f t="shared" si="4"/>
        <v>102</v>
      </c>
      <c r="G43" s="28">
        <v>1006</v>
      </c>
      <c r="H43" s="28">
        <f t="shared" si="5"/>
        <v>1108</v>
      </c>
      <c r="I43" s="28"/>
      <c r="J43" s="29">
        <f t="shared" si="6"/>
        <v>16.5</v>
      </c>
      <c r="K43" s="35">
        <v>17</v>
      </c>
      <c r="L43" s="29">
        <f>IF(J43&gt;38,38,J43)</f>
        <v>16.5</v>
      </c>
      <c r="M43" s="1"/>
    </row>
    <row r="44" spans="1:14">
      <c r="A44" s="28">
        <v>28</v>
      </c>
      <c r="B44" s="28">
        <v>17199</v>
      </c>
      <c r="C44" s="28" t="s">
        <v>44</v>
      </c>
      <c r="D44" s="24" t="s">
        <v>24</v>
      </c>
      <c r="E44" s="35">
        <v>209</v>
      </c>
      <c r="F44" s="28">
        <f t="shared" si="4"/>
        <v>0</v>
      </c>
      <c r="G44" s="24">
        <v>1102</v>
      </c>
      <c r="H44" s="28">
        <f t="shared" si="5"/>
        <v>1102</v>
      </c>
      <c r="I44" s="28"/>
      <c r="J44" s="29">
        <f t="shared" si="6"/>
        <v>-6.75</v>
      </c>
      <c r="K44" s="35">
        <v>0</v>
      </c>
      <c r="L44" s="29">
        <f>IF(J44&lt;0,0,J44)</f>
        <v>0</v>
      </c>
      <c r="M44" s="1"/>
    </row>
    <row r="45" spans="1:14">
      <c r="A45" s="28">
        <v>29</v>
      </c>
      <c r="B45" s="24">
        <v>24131</v>
      </c>
      <c r="C45" s="24" t="s">
        <v>430</v>
      </c>
      <c r="D45" s="24" t="s">
        <v>24</v>
      </c>
      <c r="E45" s="35">
        <v>179</v>
      </c>
      <c r="F45" s="28">
        <f t="shared" si="4"/>
        <v>96</v>
      </c>
      <c r="G45" s="28">
        <v>979</v>
      </c>
      <c r="H45" s="24">
        <f t="shared" si="5"/>
        <v>1075</v>
      </c>
      <c r="I45" s="28"/>
      <c r="J45" s="29">
        <f t="shared" si="6"/>
        <v>15.75</v>
      </c>
      <c r="K45" s="35">
        <v>16</v>
      </c>
      <c r="L45" s="29">
        <f>IF(J45&gt;38,38,J45)</f>
        <v>15.75</v>
      </c>
      <c r="M45" s="1"/>
    </row>
    <row r="46" spans="1:14">
      <c r="A46" s="28">
        <v>30</v>
      </c>
      <c r="B46" s="24">
        <v>24990</v>
      </c>
      <c r="C46" s="24" t="s">
        <v>536</v>
      </c>
      <c r="D46" s="24" t="s">
        <v>19</v>
      </c>
      <c r="E46" s="35">
        <v>0</v>
      </c>
      <c r="F46" s="28">
        <f t="shared" si="4"/>
        <v>144</v>
      </c>
      <c r="G46" s="24">
        <v>924</v>
      </c>
      <c r="H46" s="28">
        <f t="shared" si="5"/>
        <v>1068</v>
      </c>
      <c r="I46" s="28"/>
      <c r="J46" s="29">
        <f t="shared" si="6"/>
        <v>150</v>
      </c>
      <c r="K46" s="35">
        <v>24</v>
      </c>
      <c r="L46" s="29">
        <f>IF(J46&gt;38,38,J46)</f>
        <v>38</v>
      </c>
      <c r="M46" s="1"/>
    </row>
    <row r="47" spans="1:14">
      <c r="A47" s="28">
        <v>31</v>
      </c>
      <c r="B47" s="28">
        <v>22879</v>
      </c>
      <c r="C47" s="28" t="s">
        <v>282</v>
      </c>
      <c r="D47" s="28" t="s">
        <v>19</v>
      </c>
      <c r="E47" s="35">
        <v>170</v>
      </c>
      <c r="F47" s="28">
        <f t="shared" si="4"/>
        <v>138</v>
      </c>
      <c r="G47" s="28">
        <v>911</v>
      </c>
      <c r="H47" s="28">
        <f t="shared" si="5"/>
        <v>1049</v>
      </c>
      <c r="I47" s="28"/>
      <c r="J47" s="29">
        <f t="shared" si="6"/>
        <v>22.5</v>
      </c>
      <c r="K47" s="35">
        <v>23</v>
      </c>
      <c r="L47" s="29">
        <f>IF(J47&gt;38,38,J47)</f>
        <v>22.5</v>
      </c>
      <c r="M47" s="1"/>
    </row>
    <row r="48" spans="1:14">
      <c r="A48" s="28">
        <v>32</v>
      </c>
      <c r="B48" s="28">
        <v>22881</v>
      </c>
      <c r="C48" s="28" t="s">
        <v>280</v>
      </c>
      <c r="D48" s="28" t="s">
        <v>19</v>
      </c>
      <c r="E48" s="35">
        <v>181</v>
      </c>
      <c r="F48" s="28">
        <f t="shared" si="4"/>
        <v>84</v>
      </c>
      <c r="G48" s="28">
        <v>964</v>
      </c>
      <c r="H48" s="28">
        <f t="shared" si="5"/>
        <v>1048</v>
      </c>
      <c r="I48" s="28"/>
      <c r="J48" s="29">
        <f t="shared" si="6"/>
        <v>14.25</v>
      </c>
      <c r="K48" s="35">
        <v>14</v>
      </c>
      <c r="L48" s="29">
        <f>IF(J48&gt;38,38,J48)</f>
        <v>14.25</v>
      </c>
      <c r="M48" s="1"/>
    </row>
    <row r="49" spans="1:13">
      <c r="A49" s="28">
        <v>33</v>
      </c>
      <c r="B49" s="24">
        <v>24129</v>
      </c>
      <c r="C49" s="24" t="s">
        <v>407</v>
      </c>
      <c r="D49" s="24" t="s">
        <v>34</v>
      </c>
      <c r="E49" s="35">
        <v>170</v>
      </c>
      <c r="F49" s="28">
        <f t="shared" si="4"/>
        <v>138</v>
      </c>
      <c r="G49" s="28">
        <v>890</v>
      </c>
      <c r="H49" s="28">
        <f t="shared" si="5"/>
        <v>1028</v>
      </c>
      <c r="I49" s="28"/>
      <c r="J49" s="29">
        <f t="shared" si="6"/>
        <v>22.5</v>
      </c>
      <c r="K49" s="35">
        <v>23</v>
      </c>
      <c r="L49" s="29">
        <f>IF(J49&gt;38,38,J49)</f>
        <v>22.5</v>
      </c>
      <c r="M49" s="1"/>
    </row>
    <row r="50" spans="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topLeftCell="A3"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52" customFormat="1" ht="18">
      <c r="A1" s="53" t="s">
        <v>517</v>
      </c>
    </row>
    <row r="3" spans="1:12">
      <c r="A3" t="s">
        <v>337</v>
      </c>
      <c r="D3" s="54" t="s">
        <v>521</v>
      </c>
      <c r="E3" s="38"/>
    </row>
    <row r="4" spans="1:1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297</v>
      </c>
      <c r="J4" t="s">
        <v>8</v>
      </c>
      <c r="K4" t="s">
        <v>9</v>
      </c>
      <c r="L4" t="s">
        <v>10</v>
      </c>
    </row>
    <row r="5" spans="1:12">
      <c r="A5" s="28">
        <v>1</v>
      </c>
      <c r="B5" s="28">
        <v>21402</v>
      </c>
      <c r="C5" s="28" t="s">
        <v>142</v>
      </c>
      <c r="D5" s="28" t="s">
        <v>17</v>
      </c>
      <c r="E5" s="35">
        <v>195</v>
      </c>
      <c r="F5" s="28">
        <f t="shared" ref="F5:F10" si="0">K5*6</f>
        <v>24</v>
      </c>
      <c r="G5" s="28">
        <v>1109</v>
      </c>
      <c r="H5" s="28">
        <f t="shared" ref="H5:H10" si="1">F5+G5</f>
        <v>1133</v>
      </c>
      <c r="I5" s="28"/>
      <c r="J5" s="29">
        <f t="shared" ref="J5:J10" si="2">(200-E5)*(75/100)</f>
        <v>3.75</v>
      </c>
      <c r="K5" s="35">
        <v>4</v>
      </c>
      <c r="L5" s="29">
        <f>IF(J5&lt;0,0,J5)</f>
        <v>3.75</v>
      </c>
    </row>
    <row r="6" spans="1:12">
      <c r="A6" s="28">
        <v>2</v>
      </c>
      <c r="B6" s="24">
        <v>24779</v>
      </c>
      <c r="C6" s="24" t="s">
        <v>494</v>
      </c>
      <c r="D6" s="24" t="s">
        <v>17</v>
      </c>
      <c r="E6" s="35">
        <v>174</v>
      </c>
      <c r="F6" s="28">
        <f t="shared" si="0"/>
        <v>120</v>
      </c>
      <c r="G6" s="28">
        <v>992</v>
      </c>
      <c r="H6" s="28">
        <f t="shared" si="1"/>
        <v>1112</v>
      </c>
      <c r="I6" s="28"/>
      <c r="J6" s="29">
        <f t="shared" si="2"/>
        <v>19.5</v>
      </c>
      <c r="K6" s="35">
        <v>20</v>
      </c>
      <c r="L6" s="29">
        <f>IF(J6&gt;38,38,J6)</f>
        <v>19.5</v>
      </c>
    </row>
    <row r="7" spans="1:12">
      <c r="A7" s="28">
        <v>3</v>
      </c>
      <c r="B7" s="28">
        <v>17116</v>
      </c>
      <c r="C7" s="28" t="s">
        <v>30</v>
      </c>
      <c r="D7" s="28" t="s">
        <v>17</v>
      </c>
      <c r="E7" s="35">
        <v>195</v>
      </c>
      <c r="F7" s="28">
        <f t="shared" si="0"/>
        <v>24</v>
      </c>
      <c r="G7" s="28">
        <v>1086</v>
      </c>
      <c r="H7" s="28">
        <f t="shared" si="1"/>
        <v>1110</v>
      </c>
      <c r="I7" s="28"/>
      <c r="J7" s="29">
        <f t="shared" si="2"/>
        <v>3.75</v>
      </c>
      <c r="K7" s="35">
        <v>4</v>
      </c>
      <c r="L7" s="29">
        <f>IF(J7&lt;0,0,J7)</f>
        <v>3.75</v>
      </c>
    </row>
    <row r="8" spans="1:12">
      <c r="A8" s="28">
        <v>4</v>
      </c>
      <c r="B8" s="24">
        <v>17312</v>
      </c>
      <c r="C8" s="24" t="s">
        <v>20</v>
      </c>
      <c r="D8" s="24" t="s">
        <v>17</v>
      </c>
      <c r="E8" s="35">
        <v>201</v>
      </c>
      <c r="F8" s="28">
        <f t="shared" si="0"/>
        <v>0</v>
      </c>
      <c r="G8" s="24">
        <v>1106</v>
      </c>
      <c r="H8" s="28">
        <f t="shared" si="1"/>
        <v>1106</v>
      </c>
      <c r="I8" s="28"/>
      <c r="J8" s="29">
        <f t="shared" si="2"/>
        <v>-0.75</v>
      </c>
      <c r="K8" s="35">
        <v>0</v>
      </c>
      <c r="L8" s="29">
        <f>IF(J8&gt;38,38,J8)</f>
        <v>-0.75</v>
      </c>
    </row>
    <row r="9" spans="1:12">
      <c r="A9" s="28">
        <v>5</v>
      </c>
      <c r="B9" s="28">
        <v>20080</v>
      </c>
      <c r="C9" s="28" t="s">
        <v>99</v>
      </c>
      <c r="D9" s="28" t="s">
        <v>34</v>
      </c>
      <c r="E9" s="35">
        <v>159</v>
      </c>
      <c r="F9" s="28">
        <f t="shared" si="0"/>
        <v>186</v>
      </c>
      <c r="G9" s="28">
        <v>825</v>
      </c>
      <c r="H9" s="28">
        <f t="shared" si="1"/>
        <v>1011</v>
      </c>
      <c r="I9" s="28"/>
      <c r="J9" s="29">
        <f t="shared" si="2"/>
        <v>30.75</v>
      </c>
      <c r="K9" s="35">
        <v>31</v>
      </c>
      <c r="L9" s="29">
        <f>IF(J9&gt;38,38,J9)</f>
        <v>30.75</v>
      </c>
    </row>
    <row r="10" spans="1:12">
      <c r="A10" s="28">
        <v>6</v>
      </c>
      <c r="B10" s="24">
        <v>22838</v>
      </c>
      <c r="C10" s="24" t="s">
        <v>344</v>
      </c>
      <c r="D10" s="24" t="s">
        <v>34</v>
      </c>
      <c r="E10" s="35">
        <v>0</v>
      </c>
      <c r="F10" s="28">
        <f t="shared" si="0"/>
        <v>228</v>
      </c>
      <c r="G10" s="28">
        <v>768</v>
      </c>
      <c r="H10" s="28">
        <f t="shared" si="1"/>
        <v>996</v>
      </c>
      <c r="I10" s="28"/>
      <c r="J10" s="29">
        <f t="shared" si="2"/>
        <v>150</v>
      </c>
      <c r="K10" s="35">
        <v>38</v>
      </c>
      <c r="L10" s="29">
        <f>IF(J10&gt;38,38,J10)</f>
        <v>38</v>
      </c>
    </row>
    <row r="11" spans="1:12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</row>
    <row r="12" spans="1:12">
      <c r="A12" s="28">
        <v>1</v>
      </c>
      <c r="B12" s="28">
        <v>20883</v>
      </c>
      <c r="C12" s="28" t="s">
        <v>225</v>
      </c>
      <c r="D12" s="28" t="s">
        <v>34</v>
      </c>
      <c r="E12" s="28">
        <v>197</v>
      </c>
      <c r="F12" s="28">
        <f t="shared" ref="F12:F41" si="3">K12*6</f>
        <v>12</v>
      </c>
      <c r="G12" s="28">
        <v>1297</v>
      </c>
      <c r="H12" s="28">
        <f t="shared" ref="H12:H41" si="4">F12+G12</f>
        <v>1309</v>
      </c>
      <c r="I12" s="28"/>
      <c r="J12" s="29">
        <f t="shared" ref="J12:J41" si="5">(200-E12)*(75/100)</f>
        <v>2.25</v>
      </c>
      <c r="K12" s="35">
        <v>2</v>
      </c>
      <c r="L12" s="29">
        <f>IF(J12&gt;38,38,J12)</f>
        <v>2.25</v>
      </c>
    </row>
    <row r="13" spans="1:12">
      <c r="A13" s="28">
        <v>2</v>
      </c>
      <c r="B13" s="28">
        <v>20573</v>
      </c>
      <c r="C13" s="28" t="s">
        <v>15</v>
      </c>
      <c r="D13" s="28" t="s">
        <v>12</v>
      </c>
      <c r="E13" s="35">
        <v>214</v>
      </c>
      <c r="F13" s="28">
        <f t="shared" si="3"/>
        <v>0</v>
      </c>
      <c r="G13" s="24">
        <v>1302</v>
      </c>
      <c r="H13" s="28">
        <f t="shared" si="4"/>
        <v>1302</v>
      </c>
      <c r="I13" s="28"/>
      <c r="J13" s="29">
        <f t="shared" si="5"/>
        <v>-10.5</v>
      </c>
      <c r="K13" s="35">
        <v>0</v>
      </c>
      <c r="L13" s="29">
        <f>IF(J13&lt;0,0,J13)</f>
        <v>0</v>
      </c>
    </row>
    <row r="14" spans="1:12">
      <c r="A14" s="28">
        <v>3</v>
      </c>
      <c r="B14" s="28">
        <v>21665</v>
      </c>
      <c r="C14" s="28" t="s">
        <v>33</v>
      </c>
      <c r="D14" t="s">
        <v>12</v>
      </c>
      <c r="E14" s="35">
        <v>214</v>
      </c>
      <c r="F14" s="28">
        <f t="shared" si="3"/>
        <v>0</v>
      </c>
      <c r="G14" s="24">
        <v>1294</v>
      </c>
      <c r="H14" s="28">
        <f t="shared" si="4"/>
        <v>1294</v>
      </c>
      <c r="I14" s="28"/>
      <c r="J14" s="29">
        <f t="shared" si="5"/>
        <v>-10.5</v>
      </c>
      <c r="K14" s="35">
        <v>0</v>
      </c>
      <c r="L14" s="29">
        <f>IF(J14&lt;0,0,J14)</f>
        <v>0</v>
      </c>
    </row>
    <row r="15" spans="1:12">
      <c r="A15" s="28">
        <v>4</v>
      </c>
      <c r="B15" s="24">
        <v>23512</v>
      </c>
      <c r="C15" s="24" t="s">
        <v>492</v>
      </c>
      <c r="D15" s="24" t="s">
        <v>34</v>
      </c>
      <c r="E15" s="35">
        <v>153</v>
      </c>
      <c r="F15" s="28">
        <f t="shared" si="3"/>
        <v>210</v>
      </c>
      <c r="G15" s="28">
        <v>1071</v>
      </c>
      <c r="H15" s="24">
        <f t="shared" si="4"/>
        <v>1281</v>
      </c>
      <c r="I15" s="28"/>
      <c r="J15" s="29">
        <f t="shared" si="5"/>
        <v>35.25</v>
      </c>
      <c r="K15" s="35">
        <v>35</v>
      </c>
      <c r="L15" s="29">
        <f>IF(J15&lt;0,0,J15)</f>
        <v>35.25</v>
      </c>
    </row>
    <row r="16" spans="1:12">
      <c r="A16" s="28">
        <v>5</v>
      </c>
      <c r="B16" s="28">
        <v>20081</v>
      </c>
      <c r="C16" s="28" t="s">
        <v>242</v>
      </c>
      <c r="D16" s="28" t="s">
        <v>34</v>
      </c>
      <c r="E16" s="35">
        <v>194</v>
      </c>
      <c r="F16" s="28">
        <f t="shared" si="3"/>
        <v>30</v>
      </c>
      <c r="G16" s="28">
        <v>1231</v>
      </c>
      <c r="H16" s="28">
        <f t="shared" si="4"/>
        <v>1261</v>
      </c>
      <c r="I16" s="28"/>
      <c r="J16" s="29">
        <f t="shared" si="5"/>
        <v>4.5</v>
      </c>
      <c r="K16" s="35">
        <v>5</v>
      </c>
      <c r="L16" s="29">
        <f>IF(J16&lt;0,0,J16)</f>
        <v>4.5</v>
      </c>
    </row>
    <row r="17" spans="1:12">
      <c r="A17" s="28">
        <v>6</v>
      </c>
      <c r="B17" s="35">
        <v>23395</v>
      </c>
      <c r="C17" s="35" t="s">
        <v>352</v>
      </c>
      <c r="D17" s="35" t="s">
        <v>12</v>
      </c>
      <c r="E17" s="35">
        <v>182</v>
      </c>
      <c r="F17" s="28">
        <f t="shared" si="3"/>
        <v>84</v>
      </c>
      <c r="G17" s="24">
        <v>1164</v>
      </c>
      <c r="H17" s="28">
        <f t="shared" si="4"/>
        <v>1248</v>
      </c>
      <c r="I17" s="28"/>
      <c r="J17" s="29">
        <f t="shared" si="5"/>
        <v>13.5</v>
      </c>
      <c r="K17" s="35">
        <v>14</v>
      </c>
      <c r="L17" s="29">
        <f>IF(J17&gt;38,38,J17)</f>
        <v>13.5</v>
      </c>
    </row>
    <row r="18" spans="1:12">
      <c r="A18" s="28">
        <v>7</v>
      </c>
      <c r="B18" s="28">
        <v>21177</v>
      </c>
      <c r="C18" s="28" t="s">
        <v>232</v>
      </c>
      <c r="D18" s="28" t="s">
        <v>24</v>
      </c>
      <c r="E18" s="28">
        <v>196</v>
      </c>
      <c r="F18" s="28">
        <f t="shared" si="3"/>
        <v>18</v>
      </c>
      <c r="G18" s="28">
        <v>1227</v>
      </c>
      <c r="H18" s="28">
        <f t="shared" si="4"/>
        <v>1245</v>
      </c>
      <c r="I18" s="28"/>
      <c r="J18" s="29">
        <f t="shared" si="5"/>
        <v>3</v>
      </c>
      <c r="K18" s="35">
        <v>3</v>
      </c>
      <c r="L18" s="29">
        <f>IF(J18&gt;38,38,J18)</f>
        <v>3</v>
      </c>
    </row>
    <row r="19" spans="1:12">
      <c r="A19" s="28">
        <v>8</v>
      </c>
      <c r="B19" s="28">
        <v>22263</v>
      </c>
      <c r="C19" s="28" t="s">
        <v>226</v>
      </c>
      <c r="D19" s="28" t="s">
        <v>24</v>
      </c>
      <c r="E19" s="35">
        <v>211</v>
      </c>
      <c r="F19" s="28">
        <f t="shared" si="3"/>
        <v>0</v>
      </c>
      <c r="G19" s="28">
        <v>1240</v>
      </c>
      <c r="H19" s="28">
        <f t="shared" si="4"/>
        <v>1240</v>
      </c>
      <c r="I19" s="28"/>
      <c r="J19" s="29">
        <f t="shared" si="5"/>
        <v>-8.25</v>
      </c>
      <c r="K19" s="35">
        <v>0</v>
      </c>
      <c r="L19" s="29">
        <f>IF(J19&lt;0,0,J19)</f>
        <v>0</v>
      </c>
    </row>
    <row r="20" spans="1:12">
      <c r="A20" s="28">
        <v>9</v>
      </c>
      <c r="B20" s="28">
        <v>22262</v>
      </c>
      <c r="C20" s="28" t="s">
        <v>46</v>
      </c>
      <c r="D20" s="28" t="s">
        <v>24</v>
      </c>
      <c r="E20" s="35">
        <v>210</v>
      </c>
      <c r="F20" s="28">
        <f t="shared" si="3"/>
        <v>0</v>
      </c>
      <c r="G20" s="28">
        <v>1211</v>
      </c>
      <c r="H20" s="28">
        <f t="shared" si="4"/>
        <v>1211</v>
      </c>
      <c r="I20" s="28"/>
      <c r="J20" s="29">
        <f t="shared" si="5"/>
        <v>-7.5</v>
      </c>
      <c r="K20" s="28">
        <v>0</v>
      </c>
      <c r="L20" s="29">
        <f>IF(J20&gt;38,38,J20)</f>
        <v>-7.5</v>
      </c>
    </row>
    <row r="21" spans="1:12">
      <c r="A21" s="28">
        <v>10</v>
      </c>
      <c r="B21" s="24">
        <v>24129</v>
      </c>
      <c r="C21" s="24" t="s">
        <v>407</v>
      </c>
      <c r="D21" s="24" t="s">
        <v>34</v>
      </c>
      <c r="E21" s="35">
        <v>170</v>
      </c>
      <c r="F21" s="28">
        <f t="shared" si="3"/>
        <v>138</v>
      </c>
      <c r="G21" s="28">
        <v>1049</v>
      </c>
      <c r="H21" s="28">
        <f t="shared" si="4"/>
        <v>1187</v>
      </c>
      <c r="I21" s="28"/>
      <c r="J21" s="29">
        <f t="shared" si="5"/>
        <v>22.5</v>
      </c>
      <c r="K21" s="35">
        <v>23</v>
      </c>
      <c r="L21" s="29">
        <f>IF(J21&gt;38,38,J21)</f>
        <v>22.5</v>
      </c>
    </row>
    <row r="22" spans="1:12">
      <c r="A22" s="28">
        <v>11</v>
      </c>
      <c r="B22" s="28">
        <v>20304</v>
      </c>
      <c r="C22" s="28" t="s">
        <v>16</v>
      </c>
      <c r="D22" s="28" t="s">
        <v>17</v>
      </c>
      <c r="E22" s="35">
        <v>214</v>
      </c>
      <c r="F22" s="28">
        <f t="shared" si="3"/>
        <v>0</v>
      </c>
      <c r="G22" s="28">
        <v>1173</v>
      </c>
      <c r="H22" s="28">
        <f t="shared" si="4"/>
        <v>1173</v>
      </c>
      <c r="I22" s="28"/>
      <c r="J22" s="29">
        <f t="shared" si="5"/>
        <v>-10.5</v>
      </c>
      <c r="K22" s="35">
        <v>0</v>
      </c>
      <c r="L22" s="29">
        <f>IF(J22&lt;0,0,J22)</f>
        <v>0</v>
      </c>
    </row>
    <row r="23" spans="1:12">
      <c r="A23" s="28">
        <v>12</v>
      </c>
      <c r="B23" s="28">
        <v>21960</v>
      </c>
      <c r="C23" s="28" t="s">
        <v>153</v>
      </c>
      <c r="D23" s="28" t="s">
        <v>57</v>
      </c>
      <c r="E23" s="28">
        <v>180</v>
      </c>
      <c r="F23" s="28">
        <f t="shared" si="3"/>
        <v>90</v>
      </c>
      <c r="G23" s="28">
        <v>1081</v>
      </c>
      <c r="H23" s="28">
        <f t="shared" si="4"/>
        <v>1171</v>
      </c>
      <c r="I23" s="28"/>
      <c r="J23" s="29">
        <f t="shared" si="5"/>
        <v>15</v>
      </c>
      <c r="K23" s="35">
        <v>15</v>
      </c>
      <c r="L23" s="29">
        <f>IF(J23&gt;38,38,J23)</f>
        <v>15</v>
      </c>
    </row>
    <row r="24" spans="1:12">
      <c r="A24" s="28">
        <v>13</v>
      </c>
      <c r="B24" s="24">
        <v>20908</v>
      </c>
      <c r="C24" s="24" t="s">
        <v>193</v>
      </c>
      <c r="D24" s="24" t="s">
        <v>34</v>
      </c>
      <c r="E24" s="24">
        <v>192</v>
      </c>
      <c r="F24" s="28">
        <f t="shared" si="3"/>
        <v>36</v>
      </c>
      <c r="G24" s="28">
        <v>1128</v>
      </c>
      <c r="H24" s="24">
        <f t="shared" si="4"/>
        <v>1164</v>
      </c>
      <c r="I24" s="28"/>
      <c r="J24" s="29">
        <f t="shared" si="5"/>
        <v>6</v>
      </c>
      <c r="K24" s="35">
        <v>6</v>
      </c>
      <c r="L24" s="29">
        <f>IF(J24&gt;38,38,J24)</f>
        <v>6</v>
      </c>
    </row>
    <row r="25" spans="1:12">
      <c r="A25" s="28">
        <v>14</v>
      </c>
      <c r="B25" s="28">
        <v>17038</v>
      </c>
      <c r="C25" s="28" t="s">
        <v>13</v>
      </c>
      <c r="D25" s="28" t="s">
        <v>12</v>
      </c>
      <c r="E25" s="35">
        <v>198</v>
      </c>
      <c r="F25" s="28">
        <f t="shared" si="3"/>
        <v>12</v>
      </c>
      <c r="G25" s="28">
        <v>1133</v>
      </c>
      <c r="H25" s="28">
        <f t="shared" si="4"/>
        <v>1145</v>
      </c>
      <c r="I25" s="28"/>
      <c r="J25" s="29">
        <f t="shared" si="5"/>
        <v>1.5</v>
      </c>
      <c r="K25" s="35">
        <v>2</v>
      </c>
      <c r="L25" s="29">
        <f>IF(J25&gt;38,38,J25)</f>
        <v>1.5</v>
      </c>
    </row>
    <row r="26" spans="1:12">
      <c r="A26" s="28">
        <v>15</v>
      </c>
      <c r="B26" s="28">
        <v>21644</v>
      </c>
      <c r="C26" s="28" t="s">
        <v>178</v>
      </c>
      <c r="D26" s="28" t="s">
        <v>24</v>
      </c>
      <c r="E26" s="28">
        <v>191</v>
      </c>
      <c r="F26" s="28">
        <f t="shared" si="3"/>
        <v>42</v>
      </c>
      <c r="G26" s="28">
        <v>1102</v>
      </c>
      <c r="H26" s="28">
        <f t="shared" si="4"/>
        <v>1144</v>
      </c>
      <c r="I26" s="28"/>
      <c r="J26" s="29">
        <f t="shared" si="5"/>
        <v>6.75</v>
      </c>
      <c r="K26" s="35">
        <v>7</v>
      </c>
      <c r="L26" s="29">
        <f>IF(J26&gt;38,38,J26)</f>
        <v>6.75</v>
      </c>
    </row>
    <row r="27" spans="1:12">
      <c r="A27" s="28">
        <v>16</v>
      </c>
      <c r="B27" s="28">
        <v>20077</v>
      </c>
      <c r="C27" s="28" t="s">
        <v>240</v>
      </c>
      <c r="D27" s="24" t="s">
        <v>12</v>
      </c>
      <c r="E27" s="35">
        <v>205</v>
      </c>
      <c r="F27" s="28">
        <f t="shared" si="3"/>
        <v>0</v>
      </c>
      <c r="G27" s="28">
        <v>1144</v>
      </c>
      <c r="H27" s="28">
        <f t="shared" si="4"/>
        <v>1144</v>
      </c>
      <c r="I27" s="28"/>
      <c r="J27" s="29">
        <f t="shared" si="5"/>
        <v>-3.75</v>
      </c>
      <c r="K27" s="35">
        <v>0</v>
      </c>
      <c r="L27" s="29">
        <f>IF(J27&gt;38,38,J27)</f>
        <v>-3.75</v>
      </c>
    </row>
    <row r="28" spans="1:12">
      <c r="A28" s="28">
        <v>17</v>
      </c>
      <c r="B28" s="24">
        <v>24175</v>
      </c>
      <c r="C28" s="24" t="s">
        <v>473</v>
      </c>
      <c r="D28" s="24" t="s">
        <v>34</v>
      </c>
      <c r="E28" s="35">
        <v>177</v>
      </c>
      <c r="F28" s="28">
        <f t="shared" si="3"/>
        <v>102</v>
      </c>
      <c r="G28" s="28">
        <v>1037</v>
      </c>
      <c r="H28" s="28">
        <f t="shared" si="4"/>
        <v>1139</v>
      </c>
      <c r="I28" s="28"/>
      <c r="J28" s="29">
        <f t="shared" si="5"/>
        <v>17.25</v>
      </c>
      <c r="K28" s="35">
        <v>17</v>
      </c>
      <c r="L28" s="29">
        <f>IF(J28&lt;0,0,J28)</f>
        <v>17.25</v>
      </c>
    </row>
    <row r="29" spans="1:12">
      <c r="A29" s="28">
        <v>18</v>
      </c>
      <c r="B29" s="28">
        <v>22286</v>
      </c>
      <c r="C29" s="28" t="s">
        <v>144</v>
      </c>
      <c r="D29" s="28" t="s">
        <v>57</v>
      </c>
      <c r="E29" s="35">
        <v>175</v>
      </c>
      <c r="F29" s="28">
        <f t="shared" si="3"/>
        <v>114</v>
      </c>
      <c r="G29" s="24">
        <v>1014</v>
      </c>
      <c r="H29" s="28">
        <f t="shared" si="4"/>
        <v>1128</v>
      </c>
      <c r="I29" s="28"/>
      <c r="J29" s="29">
        <f t="shared" si="5"/>
        <v>18.75</v>
      </c>
      <c r="K29" s="35">
        <v>19</v>
      </c>
      <c r="L29" s="29">
        <f>IF(J29&gt;38,38,J29)</f>
        <v>18.75</v>
      </c>
    </row>
    <row r="30" spans="1:12">
      <c r="A30" s="28">
        <v>19</v>
      </c>
      <c r="B30" s="24">
        <v>24903</v>
      </c>
      <c r="C30" s="24" t="s">
        <v>524</v>
      </c>
      <c r="D30" s="24" t="s">
        <v>34</v>
      </c>
      <c r="E30" s="35">
        <v>169</v>
      </c>
      <c r="F30" s="28">
        <f t="shared" si="3"/>
        <v>138</v>
      </c>
      <c r="G30" s="24">
        <v>988</v>
      </c>
      <c r="H30" s="28">
        <f t="shared" si="4"/>
        <v>1126</v>
      </c>
      <c r="I30" s="28"/>
      <c r="J30" s="29">
        <f t="shared" si="5"/>
        <v>23.25</v>
      </c>
      <c r="K30" s="35">
        <v>23</v>
      </c>
      <c r="L30" s="29">
        <f>IF(J30&gt;38,38,J30)</f>
        <v>23.25</v>
      </c>
    </row>
    <row r="31" spans="1:12">
      <c r="A31" s="28">
        <v>20</v>
      </c>
      <c r="B31" s="28">
        <v>17279</v>
      </c>
      <c r="C31" s="28" t="s">
        <v>249</v>
      </c>
      <c r="D31" s="28" t="s">
        <v>57</v>
      </c>
      <c r="E31" s="24">
        <v>196</v>
      </c>
      <c r="F31" s="28">
        <f t="shared" si="3"/>
        <v>18</v>
      </c>
      <c r="G31" s="28">
        <v>1107</v>
      </c>
      <c r="H31" s="28">
        <f t="shared" si="4"/>
        <v>1125</v>
      </c>
      <c r="I31" s="28"/>
      <c r="J31" s="29">
        <f t="shared" si="5"/>
        <v>3</v>
      </c>
      <c r="K31" s="28">
        <v>3</v>
      </c>
      <c r="L31" s="29">
        <f>IF(J31&lt;0,0,J31)</f>
        <v>3</v>
      </c>
    </row>
    <row r="32" spans="1:12">
      <c r="A32" s="28">
        <v>21</v>
      </c>
      <c r="B32" s="28">
        <v>22285</v>
      </c>
      <c r="C32" s="28" t="s">
        <v>184</v>
      </c>
      <c r="D32" s="28" t="s">
        <v>12</v>
      </c>
      <c r="E32" s="24">
        <v>178</v>
      </c>
      <c r="F32" s="28">
        <f t="shared" si="3"/>
        <v>102</v>
      </c>
      <c r="G32" s="28">
        <v>1023</v>
      </c>
      <c r="H32" s="28">
        <f t="shared" si="4"/>
        <v>1125</v>
      </c>
      <c r="I32" s="28"/>
      <c r="J32" s="29">
        <f t="shared" si="5"/>
        <v>16.5</v>
      </c>
      <c r="K32" s="35">
        <v>17</v>
      </c>
      <c r="L32" s="29">
        <f>IF(J32&gt;38,38,J32)</f>
        <v>16.5</v>
      </c>
    </row>
    <row r="33" spans="1:12">
      <c r="A33" s="28">
        <v>22</v>
      </c>
      <c r="B33" s="28">
        <v>17039</v>
      </c>
      <c r="C33" s="28" t="s">
        <v>262</v>
      </c>
      <c r="D33" s="28" t="s">
        <v>14</v>
      </c>
      <c r="E33" s="35">
        <v>206</v>
      </c>
      <c r="F33" s="28">
        <f t="shared" si="3"/>
        <v>0</v>
      </c>
      <c r="G33" s="28">
        <v>1121</v>
      </c>
      <c r="H33" s="28">
        <f t="shared" si="4"/>
        <v>1121</v>
      </c>
      <c r="I33" s="28"/>
      <c r="J33" s="29">
        <f t="shared" si="5"/>
        <v>-4.5</v>
      </c>
      <c r="K33" s="35">
        <v>0</v>
      </c>
      <c r="L33" s="29">
        <f>IF(J33&gt;38,38,J33)</f>
        <v>-4.5</v>
      </c>
    </row>
    <row r="34" spans="1:12">
      <c r="A34" s="28">
        <v>23</v>
      </c>
      <c r="B34" s="28">
        <v>17199</v>
      </c>
      <c r="C34" s="28" t="s">
        <v>44</v>
      </c>
      <c r="D34" s="24" t="s">
        <v>24</v>
      </c>
      <c r="E34" s="35">
        <v>209</v>
      </c>
      <c r="F34" s="28">
        <f t="shared" si="3"/>
        <v>0</v>
      </c>
      <c r="G34" s="24">
        <v>1106</v>
      </c>
      <c r="H34" s="28">
        <f t="shared" si="4"/>
        <v>1106</v>
      </c>
      <c r="I34" s="28"/>
      <c r="J34" s="29">
        <f t="shared" si="5"/>
        <v>-6.75</v>
      </c>
      <c r="K34" s="35">
        <v>0</v>
      </c>
      <c r="L34" s="29">
        <f>IF(J34&lt;0,0,J34)</f>
        <v>0</v>
      </c>
    </row>
    <row r="35" spans="1:12">
      <c r="A35" s="28">
        <v>24</v>
      </c>
      <c r="B35" s="28">
        <v>20234</v>
      </c>
      <c r="C35" s="28" t="s">
        <v>172</v>
      </c>
      <c r="D35" s="28" t="s">
        <v>34</v>
      </c>
      <c r="E35" s="35">
        <v>180</v>
      </c>
      <c r="F35" s="28">
        <f t="shared" si="3"/>
        <v>90</v>
      </c>
      <c r="G35" s="28">
        <v>1011</v>
      </c>
      <c r="H35" s="28">
        <f t="shared" si="4"/>
        <v>1101</v>
      </c>
      <c r="I35" s="28"/>
      <c r="J35" s="29">
        <f t="shared" si="5"/>
        <v>15</v>
      </c>
      <c r="K35" s="35">
        <v>15</v>
      </c>
      <c r="L35" s="29">
        <f>IF(J35&gt;38,38,J35)</f>
        <v>15</v>
      </c>
    </row>
    <row r="36" spans="1:12">
      <c r="A36" s="28">
        <v>25</v>
      </c>
      <c r="B36" s="28">
        <v>21089</v>
      </c>
      <c r="C36" s="28" t="s">
        <v>25</v>
      </c>
      <c r="D36" s="28" t="s">
        <v>19</v>
      </c>
      <c r="E36" s="35">
        <v>182</v>
      </c>
      <c r="F36" s="28">
        <f t="shared" si="3"/>
        <v>84</v>
      </c>
      <c r="G36" s="24">
        <v>1008</v>
      </c>
      <c r="H36" s="28">
        <f t="shared" si="4"/>
        <v>1092</v>
      </c>
      <c r="I36" s="28"/>
      <c r="J36" s="29">
        <f t="shared" si="5"/>
        <v>13.5</v>
      </c>
      <c r="K36" s="35">
        <v>14</v>
      </c>
      <c r="L36" s="29">
        <f>IF(J36&lt;0,0,J36)</f>
        <v>13.5</v>
      </c>
    </row>
    <row r="37" spans="1:12">
      <c r="A37" s="28">
        <v>26</v>
      </c>
      <c r="B37">
        <v>23451</v>
      </c>
      <c r="C37" s="35" t="s">
        <v>354</v>
      </c>
      <c r="D37" t="s">
        <v>24</v>
      </c>
      <c r="E37" s="35">
        <v>192</v>
      </c>
      <c r="F37" s="28">
        <f t="shared" si="3"/>
        <v>36</v>
      </c>
      <c r="G37" s="24">
        <v>1039</v>
      </c>
      <c r="H37" s="28">
        <f t="shared" si="4"/>
        <v>1075</v>
      </c>
      <c r="I37" s="28"/>
      <c r="J37" s="29">
        <f t="shared" si="5"/>
        <v>6</v>
      </c>
      <c r="K37" s="35">
        <v>6</v>
      </c>
      <c r="L37" s="29">
        <f>IF(J37&lt;0,0,J37)</f>
        <v>6</v>
      </c>
    </row>
    <row r="38" spans="1:12">
      <c r="A38" s="28">
        <v>27</v>
      </c>
      <c r="B38" s="24">
        <v>25064</v>
      </c>
      <c r="C38" s="24" t="s">
        <v>532</v>
      </c>
      <c r="D38" s="24" t="s">
        <v>17</v>
      </c>
      <c r="E38" s="35">
        <v>0</v>
      </c>
      <c r="F38" s="28">
        <f t="shared" si="3"/>
        <v>228</v>
      </c>
      <c r="G38" s="28">
        <v>833</v>
      </c>
      <c r="H38" s="28">
        <f t="shared" si="4"/>
        <v>1061</v>
      </c>
      <c r="I38" s="28"/>
      <c r="J38" s="29">
        <f t="shared" si="5"/>
        <v>150</v>
      </c>
      <c r="K38" s="35">
        <v>38</v>
      </c>
      <c r="L38" s="29">
        <f>IF(J38&gt;38,38,J38)</f>
        <v>38</v>
      </c>
    </row>
    <row r="39" spans="1:12">
      <c r="A39" s="28">
        <v>28</v>
      </c>
      <c r="B39" s="28">
        <v>22815</v>
      </c>
      <c r="C39" s="28" t="s">
        <v>263</v>
      </c>
      <c r="D39" s="28" t="s">
        <v>14</v>
      </c>
      <c r="E39" s="35">
        <v>204</v>
      </c>
      <c r="F39" s="28">
        <f t="shared" si="3"/>
        <v>0</v>
      </c>
      <c r="G39" s="28">
        <v>1029</v>
      </c>
      <c r="H39" s="28">
        <f t="shared" si="4"/>
        <v>1029</v>
      </c>
      <c r="I39" s="28"/>
      <c r="J39" s="29">
        <f t="shared" si="5"/>
        <v>-3</v>
      </c>
      <c r="K39" s="35">
        <v>0</v>
      </c>
      <c r="L39" s="29">
        <f>IF(J39&lt;0,0,J39)</f>
        <v>0</v>
      </c>
    </row>
    <row r="40" spans="1:12">
      <c r="A40" s="28">
        <v>29</v>
      </c>
      <c r="B40" s="35">
        <v>23274</v>
      </c>
      <c r="C40" s="35" t="s">
        <v>340</v>
      </c>
      <c r="D40" s="35" t="s">
        <v>19</v>
      </c>
      <c r="E40" s="35">
        <v>186</v>
      </c>
      <c r="F40" s="28">
        <f t="shared" si="3"/>
        <v>66</v>
      </c>
      <c r="G40" s="28">
        <v>950</v>
      </c>
      <c r="H40" s="28">
        <f t="shared" si="4"/>
        <v>1016</v>
      </c>
      <c r="I40" s="28"/>
      <c r="J40" s="29">
        <f t="shared" si="5"/>
        <v>10.5</v>
      </c>
      <c r="K40" s="35">
        <v>11</v>
      </c>
      <c r="L40" s="29">
        <f>IF(J40&gt;38,38,J40)</f>
        <v>10.5</v>
      </c>
    </row>
    <row r="41" spans="1:12">
      <c r="A41" s="28">
        <v>30</v>
      </c>
      <c r="B41" s="28">
        <v>22637</v>
      </c>
      <c r="C41" s="28" t="s">
        <v>149</v>
      </c>
      <c r="D41" s="28" t="s">
        <v>12</v>
      </c>
      <c r="E41" s="35">
        <v>196</v>
      </c>
      <c r="F41" s="28">
        <f t="shared" si="3"/>
        <v>18</v>
      </c>
      <c r="G41" s="24">
        <v>981</v>
      </c>
      <c r="H41" s="28">
        <f t="shared" si="4"/>
        <v>999</v>
      </c>
      <c r="I41" s="28"/>
      <c r="J41" s="29">
        <f t="shared" si="5"/>
        <v>3</v>
      </c>
      <c r="K41" s="35">
        <v>3</v>
      </c>
      <c r="L41" s="29">
        <f>IF(J41&gt;38,38,J41)</f>
        <v>3</v>
      </c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A4" sqref="A4"/>
    </sheetView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  <col min="9" max="9" width="3.5703125" customWidth="1"/>
    <col min="10" max="10" width="8.28515625" customWidth="1"/>
  </cols>
  <sheetData>
    <row r="1" spans="1:14" ht="20.25">
      <c r="A1" s="5" t="s">
        <v>518</v>
      </c>
    </row>
    <row r="3" spans="1:14">
      <c r="A3" t="s">
        <v>337</v>
      </c>
      <c r="D3" s="54" t="s">
        <v>521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297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4">
        <v>3912</v>
      </c>
      <c r="C5" s="24" t="s">
        <v>126</v>
      </c>
      <c r="D5" s="24" t="s">
        <v>36</v>
      </c>
      <c r="E5" s="24">
        <v>165</v>
      </c>
      <c r="F5" s="28">
        <f t="shared" ref="F5" si="0">K5*9</f>
        <v>234</v>
      </c>
      <c r="G5" s="24">
        <v>1589</v>
      </c>
      <c r="H5" s="24">
        <f>F5+G5</f>
        <v>1823</v>
      </c>
      <c r="I5" s="24"/>
      <c r="J5" s="25">
        <f>(200-E5)*(75/100)</f>
        <v>26.25</v>
      </c>
      <c r="K5" s="35">
        <v>26</v>
      </c>
      <c r="L5" s="25">
        <f>IF(J5&gt;38,38,J5)</f>
        <v>26.25</v>
      </c>
      <c r="M5" s="29"/>
      <c r="N5" s="28"/>
    </row>
    <row r="6" spans="1:14">
      <c r="A6" s="28"/>
      <c r="C6" s="35"/>
      <c r="E6" s="35"/>
      <c r="F6" s="28"/>
      <c r="G6" s="24"/>
      <c r="H6" s="28"/>
      <c r="I6" s="24"/>
      <c r="J6" s="28"/>
      <c r="K6" s="29"/>
      <c r="L6" s="35"/>
      <c r="M6" s="29"/>
      <c r="N6" s="28"/>
    </row>
    <row r="7" spans="1:14">
      <c r="A7" s="28">
        <v>1</v>
      </c>
      <c r="B7" s="28">
        <v>17279</v>
      </c>
      <c r="C7" s="28" t="s">
        <v>249</v>
      </c>
      <c r="D7" s="28" t="s">
        <v>57</v>
      </c>
      <c r="E7" s="24">
        <v>196</v>
      </c>
      <c r="F7" s="28">
        <f t="shared" ref="F7:F15" si="1">K7*9</f>
        <v>27</v>
      </c>
      <c r="G7" s="28">
        <v>1936</v>
      </c>
      <c r="H7" s="28">
        <f t="shared" ref="H7:H15" si="2">F7+G7</f>
        <v>1963</v>
      </c>
      <c r="I7" s="28"/>
      <c r="J7" s="29">
        <f t="shared" ref="J7:J15" si="3">(200-E7)*(75/100)</f>
        <v>3</v>
      </c>
      <c r="K7" s="28">
        <v>3</v>
      </c>
      <c r="L7" s="29">
        <f>IF(J7&lt;0,0,J7)</f>
        <v>3</v>
      </c>
      <c r="M7" s="29"/>
      <c r="N7" s="28"/>
    </row>
    <row r="8" spans="1:14">
      <c r="A8" s="28">
        <v>2</v>
      </c>
      <c r="B8" s="28">
        <v>21885</v>
      </c>
      <c r="C8" s="28" t="s">
        <v>273</v>
      </c>
      <c r="D8" s="28" t="s">
        <v>36</v>
      </c>
      <c r="E8" s="28">
        <v>171</v>
      </c>
      <c r="F8" s="28">
        <f t="shared" si="1"/>
        <v>198</v>
      </c>
      <c r="G8" s="28">
        <v>1733</v>
      </c>
      <c r="H8" s="28">
        <f t="shared" si="2"/>
        <v>1931</v>
      </c>
      <c r="I8" s="28"/>
      <c r="J8" s="29">
        <f t="shared" si="3"/>
        <v>21.75</v>
      </c>
      <c r="K8" s="35">
        <v>22</v>
      </c>
      <c r="L8" s="29">
        <f>IF(J8&gt;38,38,J8)</f>
        <v>21.75</v>
      </c>
      <c r="M8" s="29"/>
      <c r="N8" s="28"/>
    </row>
    <row r="9" spans="1:14">
      <c r="A9" s="28">
        <v>3</v>
      </c>
      <c r="B9" s="28">
        <v>22286</v>
      </c>
      <c r="C9" s="28" t="s">
        <v>144</v>
      </c>
      <c r="D9" s="28" t="s">
        <v>57</v>
      </c>
      <c r="E9" s="35">
        <v>175</v>
      </c>
      <c r="F9" s="28">
        <f t="shared" si="1"/>
        <v>171</v>
      </c>
      <c r="G9" s="24">
        <v>1622</v>
      </c>
      <c r="H9" s="28">
        <f t="shared" si="2"/>
        <v>1793</v>
      </c>
      <c r="I9" s="28"/>
      <c r="J9" s="29">
        <f t="shared" si="3"/>
        <v>18.75</v>
      </c>
      <c r="K9" s="35">
        <v>19</v>
      </c>
      <c r="L9" s="29">
        <f>IF(J9&gt;38,38,J9)</f>
        <v>18.75</v>
      </c>
      <c r="M9" s="29"/>
      <c r="N9" s="28"/>
    </row>
    <row r="10" spans="1:14">
      <c r="A10" s="28">
        <v>4</v>
      </c>
      <c r="B10" s="28">
        <v>21960</v>
      </c>
      <c r="C10" s="28" t="s">
        <v>153</v>
      </c>
      <c r="D10" s="28" t="s">
        <v>57</v>
      </c>
      <c r="E10" s="28">
        <v>180</v>
      </c>
      <c r="F10" s="28">
        <f t="shared" si="1"/>
        <v>135</v>
      </c>
      <c r="G10" s="28">
        <v>1639</v>
      </c>
      <c r="H10" s="28">
        <f t="shared" si="2"/>
        <v>1774</v>
      </c>
      <c r="I10" s="28"/>
      <c r="J10" s="29">
        <f t="shared" si="3"/>
        <v>15</v>
      </c>
      <c r="K10" s="35">
        <v>15</v>
      </c>
      <c r="L10" s="29">
        <f>IF(J10&gt;38,38,J10)</f>
        <v>15</v>
      </c>
      <c r="M10" s="29"/>
      <c r="N10" s="28"/>
    </row>
    <row r="11" spans="1:14">
      <c r="A11" s="28">
        <v>5</v>
      </c>
      <c r="B11" s="28">
        <v>21888</v>
      </c>
      <c r="C11" s="28" t="s">
        <v>103</v>
      </c>
      <c r="D11" s="28" t="s">
        <v>36</v>
      </c>
      <c r="E11" s="35">
        <v>184</v>
      </c>
      <c r="F11" s="28">
        <f t="shared" si="1"/>
        <v>108</v>
      </c>
      <c r="G11" s="28">
        <v>1644</v>
      </c>
      <c r="H11" s="28">
        <f t="shared" si="2"/>
        <v>1752</v>
      </c>
      <c r="I11" s="28"/>
      <c r="J11" s="29">
        <f t="shared" si="3"/>
        <v>12</v>
      </c>
      <c r="K11" s="35">
        <v>12</v>
      </c>
      <c r="L11" s="29">
        <f>IF(J11&gt;38,38,J11)</f>
        <v>12</v>
      </c>
      <c r="M11" s="29"/>
      <c r="N11" s="28"/>
    </row>
    <row r="12" spans="1:14">
      <c r="A12" s="28">
        <v>6</v>
      </c>
      <c r="B12" s="28">
        <v>21257</v>
      </c>
      <c r="C12" s="28" t="s">
        <v>32</v>
      </c>
      <c r="D12" s="28" t="s">
        <v>19</v>
      </c>
      <c r="E12" s="35">
        <v>179</v>
      </c>
      <c r="F12" s="28">
        <f t="shared" si="1"/>
        <v>144</v>
      </c>
      <c r="G12" s="28">
        <v>1607</v>
      </c>
      <c r="H12" s="28">
        <f t="shared" si="2"/>
        <v>1751</v>
      </c>
      <c r="I12" s="28"/>
      <c r="J12" s="29">
        <f t="shared" si="3"/>
        <v>15.75</v>
      </c>
      <c r="K12" s="35">
        <v>16</v>
      </c>
      <c r="L12" s="29">
        <f>IF(J12&lt;0,0,J12)</f>
        <v>15.75</v>
      </c>
      <c r="M12" s="29"/>
      <c r="N12" s="28"/>
    </row>
    <row r="13" spans="1:14">
      <c r="A13" s="28">
        <v>7</v>
      </c>
      <c r="B13" s="28">
        <v>21883</v>
      </c>
      <c r="C13" s="28" t="s">
        <v>130</v>
      </c>
      <c r="D13" s="28" t="s">
        <v>36</v>
      </c>
      <c r="E13" s="28">
        <v>176</v>
      </c>
      <c r="F13" s="28">
        <f t="shared" si="1"/>
        <v>162</v>
      </c>
      <c r="G13" s="28">
        <v>1549</v>
      </c>
      <c r="H13" s="28">
        <f t="shared" si="2"/>
        <v>1711</v>
      </c>
      <c r="I13" s="28"/>
      <c r="J13" s="29">
        <f t="shared" si="3"/>
        <v>18</v>
      </c>
      <c r="K13" s="35">
        <v>18</v>
      </c>
      <c r="L13" s="29">
        <f>IF(J13&lt;0,0,J13)</f>
        <v>18</v>
      </c>
      <c r="M13" s="29"/>
      <c r="N13" s="28"/>
    </row>
    <row r="14" spans="1:14">
      <c r="A14" s="28">
        <v>8</v>
      </c>
      <c r="B14" s="28">
        <v>21892</v>
      </c>
      <c r="C14" s="28" t="s">
        <v>154</v>
      </c>
      <c r="D14" s="28" t="s">
        <v>36</v>
      </c>
      <c r="E14" s="35">
        <v>160</v>
      </c>
      <c r="F14" s="28">
        <f t="shared" si="1"/>
        <v>270</v>
      </c>
      <c r="G14" s="28">
        <v>1421</v>
      </c>
      <c r="H14" s="28">
        <f t="shared" si="2"/>
        <v>1691</v>
      </c>
      <c r="I14" s="28"/>
      <c r="J14" s="29">
        <f t="shared" si="3"/>
        <v>30</v>
      </c>
      <c r="K14" s="35">
        <v>30</v>
      </c>
      <c r="L14" s="29">
        <f>IF(J14&gt;38,38,J14)</f>
        <v>30</v>
      </c>
      <c r="M14" s="29"/>
      <c r="N14" s="28"/>
    </row>
    <row r="15" spans="1:14">
      <c r="A15" s="28">
        <v>9</v>
      </c>
      <c r="B15" s="28">
        <v>21889</v>
      </c>
      <c r="C15" s="28" t="s">
        <v>140</v>
      </c>
      <c r="D15" s="28" t="s">
        <v>36</v>
      </c>
      <c r="E15" s="35">
        <v>169</v>
      </c>
      <c r="F15" s="28">
        <f t="shared" si="1"/>
        <v>207</v>
      </c>
      <c r="G15" s="28">
        <v>1401</v>
      </c>
      <c r="H15" s="28">
        <f t="shared" si="2"/>
        <v>1608</v>
      </c>
      <c r="I15" s="28"/>
      <c r="J15" s="29">
        <f t="shared" si="3"/>
        <v>23.25</v>
      </c>
      <c r="K15" s="35">
        <v>23</v>
      </c>
      <c r="L15" s="29">
        <f>IF(J15&gt;38,38,J15)</f>
        <v>23.25</v>
      </c>
      <c r="M15" s="25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28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4"/>
      <c r="J17" s="28"/>
      <c r="K17" s="29"/>
      <c r="L17" s="35"/>
      <c r="M17" s="29"/>
      <c r="N17" s="28"/>
    </row>
    <row r="18" spans="1:14">
      <c r="A18" s="28"/>
      <c r="B18" s="35"/>
      <c r="C18" s="35"/>
      <c r="D18" s="35"/>
      <c r="E18" s="35"/>
      <c r="F18" s="28"/>
      <c r="G18" s="28"/>
      <c r="H18" s="28"/>
      <c r="I18" s="24"/>
      <c r="J18" s="28"/>
      <c r="K18" s="29"/>
      <c r="L18" s="35"/>
      <c r="M18" s="29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4"/>
      <c r="J19" s="28"/>
      <c r="K19" s="29"/>
      <c r="L19" s="35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4"/>
      <c r="J20" s="28"/>
      <c r="K20" s="29"/>
      <c r="L20" s="35"/>
      <c r="M20" s="29"/>
      <c r="N20" s="28"/>
    </row>
    <row r="21" spans="1:14">
      <c r="A21" s="28"/>
      <c r="B21" s="28"/>
      <c r="C21" s="28"/>
      <c r="D21" s="28"/>
      <c r="E21" s="35"/>
      <c r="F21" s="28"/>
      <c r="G21" s="24"/>
      <c r="H21" s="28"/>
      <c r="I21" s="24"/>
      <c r="J21" s="28"/>
      <c r="K21" s="29"/>
      <c r="L21" s="35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4"/>
      <c r="J22" s="28"/>
      <c r="K22" s="29"/>
      <c r="L22" s="35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4"/>
      <c r="J23" s="28"/>
      <c r="K23" s="29"/>
      <c r="L23" s="35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4"/>
      <c r="J24" s="28"/>
      <c r="K24" s="29"/>
      <c r="L24" s="35"/>
      <c r="M24" s="29"/>
      <c r="N24" s="28"/>
    </row>
    <row r="25" spans="1:14">
      <c r="A25" s="28"/>
      <c r="B25" s="24"/>
      <c r="C25" s="24"/>
      <c r="D25" s="24"/>
      <c r="E25" s="24"/>
      <c r="F25" s="28"/>
      <c r="G25" s="24"/>
      <c r="H25" s="24"/>
      <c r="I25" s="24"/>
      <c r="J25" s="24"/>
      <c r="K25" s="25"/>
      <c r="L25" s="35"/>
      <c r="M25" s="25"/>
      <c r="N25" s="28"/>
    </row>
    <row r="26" spans="1:14">
      <c r="A26" s="28"/>
      <c r="B26" s="28"/>
      <c r="C26" s="28"/>
      <c r="D26" s="28"/>
      <c r="E26" s="35"/>
      <c r="F26" s="28"/>
      <c r="G26" s="28"/>
      <c r="H26" s="28"/>
      <c r="I26" s="24"/>
      <c r="J26" s="28"/>
      <c r="K26" s="29"/>
      <c r="L26" s="35"/>
      <c r="M26" s="29"/>
      <c r="N26" s="28"/>
    </row>
    <row r="27" spans="1:14">
      <c r="A27" s="28"/>
      <c r="B27" s="28"/>
      <c r="C27" s="28"/>
      <c r="D27" s="28"/>
      <c r="E27" s="35"/>
      <c r="F27" s="28"/>
      <c r="G27" s="24"/>
      <c r="H27" s="28"/>
      <c r="I27" s="24"/>
      <c r="J27" s="28"/>
      <c r="K27" s="29"/>
      <c r="L27" s="35"/>
      <c r="M27" s="29"/>
      <c r="N27" s="28"/>
    </row>
    <row r="28" spans="1:14">
      <c r="A28" s="28"/>
      <c r="B28" s="28"/>
      <c r="C28" s="28"/>
      <c r="D28" s="28"/>
      <c r="E28" s="35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28"/>
      <c r="C29" s="28"/>
      <c r="D29" s="28"/>
      <c r="E29" s="28"/>
      <c r="F29" s="28"/>
      <c r="G29" s="28"/>
      <c r="H29" s="28"/>
      <c r="I29" s="24"/>
      <c r="J29" s="28"/>
      <c r="K29" s="29"/>
      <c r="L29" s="35"/>
      <c r="M29" s="29"/>
      <c r="N29" s="28"/>
    </row>
    <row r="30" spans="1:14">
      <c r="A30" s="28"/>
      <c r="B30" s="35"/>
      <c r="C30" s="35"/>
      <c r="D30" s="35"/>
      <c r="E30" s="35"/>
      <c r="F30" s="28"/>
      <c r="G30" s="24"/>
      <c r="H30" s="28"/>
      <c r="I30" s="24"/>
      <c r="J30" s="24"/>
      <c r="K30" s="29"/>
      <c r="L30" s="35"/>
      <c r="M30" s="29"/>
      <c r="N30" s="28"/>
    </row>
    <row r="31" spans="1:14">
      <c r="A31" s="28"/>
      <c r="B31" s="24"/>
      <c r="C31" s="24"/>
      <c r="D31" s="24"/>
      <c r="E31" s="35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35"/>
      <c r="C34" s="35"/>
      <c r="D34" s="35"/>
      <c r="E34" s="35"/>
      <c r="F34" s="28"/>
      <c r="G34" s="35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35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28"/>
      <c r="C38" s="28"/>
      <c r="D38" s="28"/>
      <c r="E38" s="28"/>
      <c r="F38" s="28"/>
      <c r="G38" s="28"/>
      <c r="H38" s="28"/>
      <c r="I38" s="24"/>
      <c r="J38" s="28"/>
      <c r="K38" s="29"/>
      <c r="L38" s="35"/>
      <c r="M38" s="29"/>
      <c r="N38" s="28"/>
    </row>
    <row r="39" spans="1:14">
      <c r="A39" s="28"/>
      <c r="B39" s="28"/>
      <c r="C39" s="28"/>
      <c r="D39" s="28"/>
      <c r="E39" s="35"/>
      <c r="F39" s="24"/>
      <c r="G39" s="28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4"/>
      <c r="D40" s="28"/>
      <c r="E40" s="28"/>
      <c r="F40" s="28"/>
      <c r="G40" s="24"/>
      <c r="H40" s="28"/>
      <c r="I40" s="24"/>
      <c r="J40" s="28"/>
      <c r="K40" s="29"/>
      <c r="L40" s="35"/>
      <c r="M40" s="29"/>
      <c r="N40" s="28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9"/>
  <sheetViews>
    <sheetView workbookViewId="0">
      <selection activeCell="A3" sqref="A3"/>
    </sheetView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5703125" customWidth="1"/>
    <col min="7" max="7" width="7.42578125" customWidth="1"/>
  </cols>
  <sheetData>
    <row r="1" spans="1:12" ht="20.25">
      <c r="A1" s="5" t="s">
        <v>519</v>
      </c>
    </row>
    <row r="3" spans="1:1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297</v>
      </c>
      <c r="J3" t="s">
        <v>8</v>
      </c>
      <c r="K3" t="s">
        <v>9</v>
      </c>
      <c r="L3" t="s">
        <v>10</v>
      </c>
    </row>
    <row r="4" spans="1:12">
      <c r="A4" s="28"/>
      <c r="B4" s="24"/>
      <c r="C4" s="24"/>
      <c r="D4" s="24"/>
      <c r="E4" s="35"/>
      <c r="F4" s="28"/>
      <c r="G4" s="28"/>
      <c r="H4" s="28"/>
      <c r="I4" s="28"/>
      <c r="J4" s="29"/>
      <c r="K4" s="35"/>
      <c r="L4" s="29"/>
    </row>
    <row r="5" spans="1:12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/>
    </row>
    <row r="6" spans="1:12">
      <c r="A6" s="28"/>
      <c r="B6" s="28"/>
      <c r="C6" s="28"/>
      <c r="D6" s="28"/>
      <c r="E6" s="35"/>
      <c r="F6" s="28"/>
      <c r="G6" s="28"/>
      <c r="H6" s="28"/>
      <c r="I6" s="28"/>
      <c r="J6" s="29"/>
      <c r="K6" s="35"/>
      <c r="L6" s="29"/>
    </row>
    <row r="7" spans="1:12">
      <c r="A7" s="28"/>
      <c r="B7" s="28"/>
      <c r="C7" s="28"/>
      <c r="D7" s="28"/>
      <c r="E7" s="35"/>
      <c r="F7" s="28"/>
      <c r="G7" s="28"/>
      <c r="H7" s="28"/>
      <c r="I7" s="28"/>
      <c r="J7" s="29"/>
      <c r="K7" s="35"/>
      <c r="L7" s="29"/>
    </row>
    <row r="8" spans="1:12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/>
    </row>
    <row r="9" spans="1:12">
      <c r="A9" s="28"/>
      <c r="B9" s="28"/>
      <c r="C9" s="28"/>
      <c r="D9" s="28"/>
      <c r="E9" s="35"/>
      <c r="F9" s="28"/>
      <c r="G9" s="24"/>
      <c r="H9" s="28"/>
      <c r="I9" s="28"/>
      <c r="J9" s="29"/>
      <c r="K9" s="35"/>
      <c r="L9" s="29"/>
    </row>
    <row r="10" spans="1:12">
      <c r="A10" s="28"/>
      <c r="B10" s="24"/>
      <c r="C10" s="24"/>
      <c r="D10" s="24"/>
      <c r="E10" s="35"/>
      <c r="F10" s="28"/>
      <c r="G10" s="28"/>
      <c r="H10" s="28"/>
      <c r="I10" s="28"/>
      <c r="J10" s="29"/>
      <c r="K10" s="35"/>
      <c r="L10" s="29"/>
    </row>
    <row r="11" spans="1:12">
      <c r="A11" s="28"/>
      <c r="B11" s="28"/>
      <c r="C11" s="35"/>
      <c r="D11" s="35"/>
      <c r="E11" s="35"/>
      <c r="F11" s="28"/>
      <c r="G11" s="24"/>
      <c r="H11" s="28"/>
      <c r="I11" s="28"/>
      <c r="J11" s="29"/>
      <c r="K11" s="35"/>
      <c r="L11" s="29"/>
    </row>
    <row r="12" spans="1:12">
      <c r="A12" s="28"/>
      <c r="B12" s="28"/>
      <c r="C12" s="28"/>
      <c r="D12" s="24"/>
      <c r="E12" s="35"/>
      <c r="F12" s="28"/>
      <c r="G12" s="24"/>
      <c r="H12" s="28"/>
      <c r="I12" s="28"/>
      <c r="J12" s="29"/>
      <c r="K12" s="35"/>
      <c r="L12" s="29"/>
    </row>
    <row r="13" spans="1:12">
      <c r="A13" s="28"/>
      <c r="B13" s="24"/>
      <c r="C13" s="24"/>
      <c r="D13" s="24"/>
      <c r="E13" s="35"/>
      <c r="F13" s="24"/>
      <c r="G13" s="28"/>
      <c r="H13" s="24"/>
      <c r="I13" s="28"/>
      <c r="J13" s="29"/>
      <c r="K13" s="35"/>
      <c r="L13" s="29"/>
    </row>
    <row r="14" spans="1:12">
      <c r="A14" s="28"/>
      <c r="B14" s="28"/>
      <c r="C14" s="28"/>
      <c r="D14" s="28"/>
      <c r="E14" s="35"/>
      <c r="F14" s="28"/>
      <c r="G14" s="28"/>
      <c r="H14" s="28"/>
      <c r="I14" s="28"/>
      <c r="J14" s="29"/>
      <c r="K14" s="35"/>
      <c r="L14" s="29"/>
    </row>
    <row r="15" spans="1:12">
      <c r="A15" s="28"/>
      <c r="B15" s="28"/>
      <c r="C15" s="28"/>
      <c r="D15" s="28"/>
      <c r="E15" s="35"/>
      <c r="F15" s="28"/>
      <c r="G15" s="24"/>
      <c r="H15" s="28"/>
      <c r="I15" s="28"/>
      <c r="J15" s="29"/>
      <c r="K15" s="35"/>
      <c r="L15" s="29"/>
    </row>
    <row r="16" spans="1:12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/>
    </row>
    <row r="17" spans="1:12">
      <c r="A17" s="28"/>
      <c r="B17" s="28"/>
      <c r="C17" s="28"/>
      <c r="E17" s="35"/>
      <c r="F17" s="28"/>
      <c r="G17" s="24"/>
      <c r="H17" s="28"/>
      <c r="I17" s="28"/>
      <c r="J17" s="29"/>
      <c r="K17" s="35"/>
      <c r="L17" s="29"/>
    </row>
    <row r="18" spans="1:12">
      <c r="A18" s="28"/>
      <c r="B18" s="28"/>
      <c r="C18" s="28"/>
      <c r="D18" s="28"/>
      <c r="E18" s="35"/>
      <c r="F18" s="28"/>
      <c r="G18" s="28"/>
      <c r="H18" s="28"/>
      <c r="I18" s="28"/>
      <c r="J18" s="29"/>
      <c r="K18" s="35"/>
      <c r="L18" s="29"/>
    </row>
    <row r="19" spans="1:12">
      <c r="A19" s="28"/>
      <c r="B19" s="24"/>
      <c r="C19" s="24"/>
      <c r="D19" s="24"/>
      <c r="E19" s="35"/>
      <c r="F19" s="28"/>
      <c r="G19" s="28"/>
      <c r="H19" s="28"/>
      <c r="I19" s="28"/>
      <c r="J19" s="29"/>
      <c r="K19" s="35"/>
      <c r="L19" s="29"/>
    </row>
    <row r="20" spans="1:12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</row>
    <row r="21" spans="1:12">
      <c r="A21" s="28"/>
      <c r="B21" s="28"/>
      <c r="C21" s="24"/>
      <c r="D21" s="28"/>
      <c r="E21" s="35"/>
      <c r="F21" s="28"/>
      <c r="G21" s="28"/>
      <c r="H21" s="28"/>
      <c r="I21" s="28"/>
      <c r="J21" s="29"/>
      <c r="K21" s="35"/>
      <c r="L21" s="29"/>
    </row>
    <row r="22" spans="1:12">
      <c r="A22" s="28"/>
      <c r="C22" s="35"/>
      <c r="E22" s="35"/>
      <c r="F22" s="28"/>
      <c r="G22" s="24"/>
      <c r="H22" s="28"/>
      <c r="I22" s="28"/>
      <c r="J22" s="29"/>
      <c r="K22" s="35"/>
      <c r="L22" s="29"/>
    </row>
    <row r="23" spans="1:12">
      <c r="A23" s="28"/>
      <c r="B23" s="28"/>
      <c r="C23" s="28"/>
      <c r="D23" s="28"/>
      <c r="E23" s="35"/>
      <c r="F23" s="28"/>
      <c r="G23" s="28"/>
      <c r="H23" s="28"/>
      <c r="I23" s="28"/>
      <c r="J23" s="29"/>
      <c r="K23" s="35"/>
      <c r="L23" s="29"/>
    </row>
    <row r="24" spans="1:12">
      <c r="A24" s="28"/>
      <c r="B24" s="24"/>
      <c r="C24" s="24"/>
      <c r="D24" s="24"/>
      <c r="E24" s="35"/>
      <c r="F24" s="28"/>
      <c r="G24" s="24"/>
      <c r="H24" s="28"/>
      <c r="I24" s="28"/>
      <c r="J24" s="29"/>
      <c r="K24" s="35"/>
      <c r="L24" s="29"/>
    </row>
    <row r="25" spans="1:12">
      <c r="A25" s="28"/>
      <c r="B25" s="35"/>
      <c r="C25" s="35"/>
      <c r="D25" s="35"/>
      <c r="E25" s="35"/>
      <c r="F25" s="28"/>
      <c r="G25" s="24"/>
      <c r="H25" s="28"/>
      <c r="I25" s="24"/>
      <c r="J25" s="29"/>
      <c r="K25" s="35"/>
      <c r="L25" s="29"/>
    </row>
    <row r="26" spans="1:12">
      <c r="A26" s="28"/>
      <c r="B26" s="35"/>
      <c r="C26" s="35"/>
      <c r="D26" s="35"/>
      <c r="E26" s="35"/>
      <c r="F26" s="28"/>
      <c r="G26" s="35"/>
      <c r="H26" s="28"/>
      <c r="I26" s="28"/>
      <c r="J26" s="29"/>
      <c r="K26" s="35"/>
      <c r="L26" s="29"/>
    </row>
    <row r="27" spans="1:12">
      <c r="A27" s="28"/>
      <c r="B27" s="24"/>
      <c r="C27" s="24"/>
      <c r="D27" s="24"/>
      <c r="E27" s="35"/>
      <c r="F27" s="28"/>
      <c r="G27" s="24"/>
      <c r="H27" s="28"/>
      <c r="I27" s="28"/>
      <c r="J27" s="29"/>
      <c r="K27" s="35"/>
      <c r="L27" s="29"/>
    </row>
    <row r="28" spans="1:12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</row>
    <row r="29" spans="1:12">
      <c r="A29" s="28"/>
      <c r="B29" s="28"/>
      <c r="C29" s="28"/>
      <c r="D29" s="28"/>
      <c r="E29" s="35"/>
      <c r="F29" s="28"/>
      <c r="G29" s="28"/>
      <c r="H29" s="28"/>
      <c r="I29" s="28"/>
      <c r="J29" s="29"/>
      <c r="K29" s="35"/>
      <c r="L29" s="29"/>
    </row>
    <row r="30" spans="1:12">
      <c r="A30" s="28"/>
      <c r="B30" s="28"/>
      <c r="C30" s="24"/>
      <c r="D30" s="28"/>
      <c r="E30" s="28"/>
      <c r="F30" s="28"/>
      <c r="G30" s="24"/>
      <c r="H30" s="28"/>
      <c r="I30" s="28"/>
      <c r="J30" s="29"/>
      <c r="K30" s="35"/>
      <c r="L30" s="29"/>
    </row>
    <row r="31" spans="1:12">
      <c r="A31" s="28"/>
      <c r="B31" s="24"/>
      <c r="C31" s="24"/>
      <c r="D31" s="24"/>
      <c r="E31" s="35"/>
      <c r="F31" s="28"/>
      <c r="G31" s="28"/>
      <c r="H31" s="28"/>
      <c r="I31" s="28"/>
      <c r="J31" s="29"/>
      <c r="K31" s="35"/>
      <c r="L31" s="29"/>
    </row>
    <row r="32" spans="1:12">
      <c r="A32" s="28"/>
      <c r="B32" s="35"/>
      <c r="C32" s="35"/>
      <c r="D32" s="35"/>
      <c r="E32" s="35"/>
      <c r="F32" s="28"/>
      <c r="G32" s="28"/>
      <c r="H32" s="28"/>
      <c r="I32" s="28"/>
      <c r="J32" s="29"/>
      <c r="K32" s="35"/>
      <c r="L32" s="29"/>
    </row>
    <row r="33" spans="1:12">
      <c r="A33" s="28"/>
      <c r="B33" s="35"/>
      <c r="C33" s="35"/>
      <c r="D33" s="35"/>
      <c r="E33" s="35"/>
      <c r="F33" s="28"/>
      <c r="G33" s="28"/>
      <c r="H33" s="28"/>
      <c r="I33" s="28"/>
      <c r="J33" s="29"/>
      <c r="K33" s="35"/>
      <c r="L33" s="29"/>
    </row>
    <row r="34" spans="1:12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/>
    </row>
    <row r="35" spans="1:12">
      <c r="A35" s="28"/>
      <c r="B35" s="28"/>
      <c r="C35" s="38"/>
      <c r="D35" s="28"/>
      <c r="E35" s="35"/>
      <c r="F35" s="28"/>
      <c r="G35" s="28"/>
      <c r="H35" s="28"/>
      <c r="I35" s="28"/>
      <c r="J35" s="29"/>
      <c r="K35" s="35"/>
      <c r="L35" s="29"/>
    </row>
    <row r="36" spans="1:12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28"/>
      <c r="L36" s="29"/>
    </row>
    <row r="37" spans="1:12">
      <c r="A37" s="28"/>
      <c r="B37" s="28"/>
      <c r="C37" s="28"/>
      <c r="D37" s="28"/>
      <c r="E37" s="35"/>
      <c r="F37" s="28"/>
      <c r="G37" s="28"/>
      <c r="H37" s="28"/>
      <c r="I37" s="28"/>
      <c r="J37" s="29"/>
      <c r="K37" s="35"/>
      <c r="L37" s="29"/>
    </row>
    <row r="38" spans="1:12">
      <c r="A38" s="28"/>
      <c r="B38" s="28"/>
      <c r="C38" s="28"/>
      <c r="D38" s="28"/>
      <c r="E38" s="28"/>
      <c r="F38" s="28"/>
      <c r="G38" s="28"/>
      <c r="H38" s="28"/>
      <c r="I38" s="28"/>
      <c r="J38" s="29"/>
      <c r="K38" s="35"/>
      <c r="L38" s="29"/>
    </row>
    <row r="39" spans="1:12">
      <c r="A39" s="28"/>
      <c r="B39" s="24"/>
      <c r="C39" s="24"/>
      <c r="D39" s="24"/>
      <c r="E39" s="35"/>
      <c r="F39" s="28"/>
      <c r="G39" s="28"/>
      <c r="H39" s="28"/>
      <c r="I39" s="28"/>
      <c r="J39" s="29"/>
      <c r="K39" s="35"/>
      <c r="L39" s="29"/>
    </row>
    <row r="40" spans="1:12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/>
    </row>
    <row r="41" spans="1:12">
      <c r="A41" s="28"/>
      <c r="B41" s="28"/>
      <c r="C41" s="28"/>
      <c r="D41" s="28"/>
      <c r="E41" s="35"/>
      <c r="F41" s="28"/>
      <c r="G41" s="24"/>
      <c r="H41" s="28"/>
      <c r="I41" s="28"/>
      <c r="J41" s="29"/>
      <c r="K41" s="35"/>
      <c r="L41" s="29"/>
    </row>
    <row r="42" spans="1:12">
      <c r="A42" s="28"/>
      <c r="B42" s="28"/>
      <c r="C42" s="28"/>
      <c r="D42" s="28"/>
      <c r="E42" s="35"/>
      <c r="F42" s="28"/>
      <c r="G42" s="28"/>
      <c r="H42" s="28"/>
      <c r="I42" s="28"/>
      <c r="J42" s="29"/>
      <c r="K42" s="35"/>
      <c r="L42" s="29"/>
    </row>
    <row r="43" spans="1:12">
      <c r="A43" s="28"/>
      <c r="B43" s="28"/>
      <c r="C43" s="28"/>
      <c r="D43" s="28"/>
      <c r="E43" s="35"/>
      <c r="F43" s="28"/>
      <c r="G43" s="24"/>
      <c r="H43" s="28"/>
      <c r="I43" s="28"/>
      <c r="J43" s="29"/>
      <c r="K43" s="35"/>
      <c r="L43" s="29"/>
    </row>
    <row r="44" spans="1:12">
      <c r="A44" s="28"/>
      <c r="B44" s="24"/>
      <c r="C44" s="24"/>
      <c r="D44" s="24"/>
      <c r="E44" s="35"/>
      <c r="F44" s="28"/>
      <c r="G44" s="28"/>
      <c r="H44" s="28"/>
      <c r="I44" s="28"/>
      <c r="J44" s="29"/>
      <c r="K44" s="35"/>
      <c r="L44" s="29"/>
    </row>
    <row r="45" spans="1:12">
      <c r="A45" s="28"/>
      <c r="B45" s="28"/>
      <c r="C45" s="28"/>
      <c r="D45" s="28"/>
      <c r="E45" s="28"/>
      <c r="F45" s="28"/>
      <c r="G45" s="28"/>
      <c r="H45" s="28"/>
      <c r="I45" s="28"/>
      <c r="J45" s="29"/>
      <c r="K45" s="35"/>
      <c r="L45" s="29"/>
    </row>
    <row r="46" spans="1:12">
      <c r="A46" s="28"/>
      <c r="B46" s="28"/>
      <c r="C46" s="28"/>
      <c r="D46" s="28"/>
      <c r="E46" s="35"/>
      <c r="F46" s="28"/>
      <c r="G46" s="28"/>
      <c r="H46" s="28"/>
      <c r="I46" s="28"/>
      <c r="J46" s="29"/>
      <c r="K46" s="35"/>
      <c r="L46" s="29"/>
    </row>
    <row r="47" spans="1:12">
      <c r="A47" s="28"/>
      <c r="B47" s="28"/>
      <c r="C47" s="28"/>
      <c r="D47" s="28"/>
      <c r="E47" s="35"/>
      <c r="F47" s="28"/>
      <c r="G47" s="28"/>
      <c r="H47" s="28"/>
      <c r="I47" s="28"/>
      <c r="J47" s="29"/>
      <c r="K47" s="35"/>
      <c r="L47" s="29"/>
    </row>
    <row r="48" spans="1:12">
      <c r="A48" s="28"/>
      <c r="B48" s="24"/>
      <c r="C48" s="24"/>
      <c r="D48" s="24"/>
      <c r="E48" s="35"/>
      <c r="F48" s="28"/>
      <c r="G48" s="24"/>
      <c r="H48" s="28"/>
      <c r="I48" s="28"/>
      <c r="J48" s="29"/>
      <c r="K48" s="35"/>
      <c r="L48" s="29"/>
    </row>
    <row r="49" spans="1:12">
      <c r="A49" s="28"/>
      <c r="B49" s="35"/>
      <c r="C49" s="35"/>
      <c r="D49" s="35"/>
      <c r="E49" s="35"/>
      <c r="F49" s="28"/>
      <c r="G49" s="28"/>
      <c r="H49" s="28"/>
      <c r="I49" s="28"/>
      <c r="J49" s="29"/>
      <c r="K49" s="35"/>
      <c r="L49" s="29"/>
    </row>
    <row r="50" spans="1:12">
      <c r="A50" s="28"/>
      <c r="B50" s="35"/>
      <c r="C50" s="35"/>
      <c r="D50" s="35"/>
      <c r="E50" s="35"/>
      <c r="F50" s="28"/>
      <c r="G50" s="35"/>
      <c r="H50" s="28"/>
      <c r="I50" s="24"/>
      <c r="J50" s="29"/>
      <c r="K50" s="35"/>
      <c r="L50" s="29"/>
    </row>
    <row r="51" spans="1:12">
      <c r="A51" s="28"/>
      <c r="B51" s="28"/>
      <c r="C51" s="28"/>
      <c r="D51" s="28"/>
      <c r="E51" s="35"/>
      <c r="F51" s="28"/>
      <c r="G51" s="24"/>
      <c r="H51" s="28"/>
      <c r="I51" s="28"/>
      <c r="J51" s="29"/>
      <c r="K51" s="35"/>
      <c r="L51" s="29"/>
    </row>
    <row r="52" spans="1:12">
      <c r="A52" s="28"/>
      <c r="B52" s="24"/>
      <c r="C52" s="24"/>
      <c r="D52" s="24"/>
      <c r="E52" s="24"/>
      <c r="F52" s="28"/>
      <c r="G52" s="28"/>
      <c r="H52" s="28"/>
      <c r="I52" s="28"/>
      <c r="J52" s="29"/>
      <c r="K52" s="35"/>
      <c r="L52" s="29"/>
    </row>
    <row r="53" spans="1:12">
      <c r="A53" s="28"/>
      <c r="B53" s="28"/>
      <c r="C53" s="28"/>
      <c r="D53" s="28"/>
      <c r="E53" s="35"/>
      <c r="F53" s="28"/>
      <c r="G53" s="24"/>
      <c r="H53" s="28"/>
      <c r="I53" s="28"/>
      <c r="J53" s="29"/>
      <c r="K53" s="35"/>
      <c r="L53" s="29"/>
    </row>
    <row r="54" spans="1:12">
      <c r="A54" s="28"/>
      <c r="B54" s="28"/>
      <c r="C54" s="28"/>
      <c r="E54" s="35"/>
      <c r="F54" s="28"/>
      <c r="G54" s="28"/>
      <c r="H54" s="28"/>
      <c r="I54" s="28"/>
      <c r="J54" s="29"/>
      <c r="K54" s="35"/>
      <c r="L54" s="29"/>
    </row>
    <row r="55" spans="1:12">
      <c r="A55" s="28"/>
      <c r="B55" s="35"/>
      <c r="C55" s="35"/>
      <c r="D55" s="35"/>
      <c r="E55" s="35"/>
      <c r="F55" s="28"/>
      <c r="G55" s="28"/>
      <c r="H55" s="28"/>
      <c r="I55" s="28"/>
      <c r="J55" s="29"/>
      <c r="K55" s="35"/>
      <c r="L55" s="29"/>
    </row>
    <row r="56" spans="1:12">
      <c r="A56" s="28"/>
      <c r="B56" s="28"/>
      <c r="C56" s="28"/>
      <c r="D56" s="28"/>
      <c r="E56" s="35"/>
      <c r="F56" s="28"/>
      <c r="G56" s="28"/>
      <c r="H56" s="28"/>
      <c r="I56" s="28"/>
      <c r="J56" s="29"/>
      <c r="K56" s="35"/>
      <c r="L56" s="29"/>
    </row>
    <row r="57" spans="1:12">
      <c r="A57" s="28"/>
      <c r="B57" s="24"/>
      <c r="C57" s="24"/>
      <c r="D57" s="24"/>
      <c r="E57" s="35"/>
      <c r="F57" s="28"/>
      <c r="G57" s="28"/>
      <c r="H57" s="28"/>
      <c r="I57" s="28"/>
      <c r="J57" s="29"/>
      <c r="K57" s="35"/>
      <c r="L57" s="29"/>
    </row>
    <row r="58" spans="1:12">
      <c r="A58" s="28"/>
      <c r="B58" s="28"/>
      <c r="C58" s="28"/>
      <c r="D58" s="28"/>
      <c r="E58" s="35"/>
      <c r="F58" s="28"/>
      <c r="G58" s="28"/>
      <c r="H58" s="28"/>
      <c r="I58" s="28"/>
      <c r="J58" s="29"/>
      <c r="K58" s="35"/>
      <c r="L58" s="29"/>
    </row>
    <row r="59" spans="1:12">
      <c r="A59" s="28"/>
      <c r="B59" s="28"/>
      <c r="C59" s="28"/>
      <c r="D59" s="28"/>
      <c r="E59" s="35"/>
      <c r="F59" s="28"/>
      <c r="G59" s="28"/>
      <c r="H59" s="28"/>
      <c r="I59" s="28"/>
      <c r="J59" s="29"/>
      <c r="K59" s="35"/>
      <c r="L59" s="29"/>
    </row>
  </sheetData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N56"/>
  <sheetViews>
    <sheetView workbookViewId="0">
      <selection activeCell="A3" sqref="A3"/>
    </sheetView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7.7109375" customWidth="1"/>
    <col min="9" max="9" width="5.7109375" customWidth="1"/>
  </cols>
  <sheetData>
    <row r="1" spans="1:14" ht="20.25">
      <c r="A1" s="5" t="s">
        <v>385</v>
      </c>
      <c r="D1" s="52" t="s">
        <v>433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297</v>
      </c>
      <c r="J2" t="s">
        <v>8</v>
      </c>
      <c r="K2" t="s">
        <v>9</v>
      </c>
      <c r="L2" t="s">
        <v>10</v>
      </c>
    </row>
    <row r="3" spans="1:14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/>
      <c r="M3" s="25"/>
      <c r="N3" s="24"/>
    </row>
    <row r="4" spans="1:14">
      <c r="A4" s="28"/>
      <c r="B4" s="28"/>
      <c r="C4" s="28"/>
      <c r="D4" s="28"/>
      <c r="E4" s="35"/>
      <c r="F4" s="28"/>
      <c r="G4" s="28"/>
      <c r="H4" s="28"/>
      <c r="I4" s="28"/>
      <c r="J4" s="29"/>
      <c r="K4" s="35"/>
      <c r="L4" s="29"/>
      <c r="M4" s="25"/>
      <c r="N4" s="24"/>
    </row>
    <row r="5" spans="1:14">
      <c r="A5" s="28"/>
      <c r="B5" s="28"/>
      <c r="C5" s="24"/>
      <c r="D5" s="28"/>
      <c r="E5" s="35"/>
      <c r="F5" s="28"/>
      <c r="G5" s="28"/>
      <c r="H5" s="28"/>
      <c r="I5" s="28"/>
      <c r="J5" s="29"/>
      <c r="K5" s="35"/>
      <c r="L5" s="29"/>
      <c r="M5" s="25"/>
      <c r="N5" s="24"/>
    </row>
    <row r="6" spans="1:14">
      <c r="A6" s="28"/>
      <c r="B6" s="24"/>
      <c r="C6" s="24"/>
      <c r="D6" s="24"/>
      <c r="E6" s="35"/>
      <c r="F6" s="28"/>
      <c r="G6" s="24"/>
      <c r="H6" s="28"/>
      <c r="I6" s="24"/>
      <c r="J6" s="29"/>
      <c r="K6" s="35"/>
      <c r="L6" s="29"/>
      <c r="M6" s="25"/>
      <c r="N6" s="24"/>
    </row>
    <row r="7" spans="1:14">
      <c r="A7" s="28"/>
      <c r="B7" s="28"/>
      <c r="C7" s="28"/>
      <c r="D7" s="28"/>
      <c r="E7" s="35"/>
      <c r="F7" s="28"/>
      <c r="G7" s="28"/>
      <c r="H7" s="28"/>
      <c r="I7" s="28"/>
      <c r="J7" s="29"/>
      <c r="K7" s="35"/>
      <c r="L7" s="29"/>
      <c r="M7" s="25"/>
      <c r="N7" s="24"/>
    </row>
    <row r="8" spans="1:14">
      <c r="A8" s="28"/>
      <c r="B8" s="28"/>
      <c r="C8" s="28"/>
      <c r="D8" s="28"/>
      <c r="E8" s="35"/>
      <c r="F8" s="28"/>
      <c r="G8" s="28"/>
      <c r="H8" s="28"/>
      <c r="I8" s="28"/>
      <c r="J8" s="29"/>
      <c r="K8" s="35"/>
      <c r="L8" s="29"/>
      <c r="M8" s="25"/>
      <c r="N8" s="24"/>
    </row>
    <row r="9" spans="1:14">
      <c r="A9" s="28"/>
      <c r="B9" s="28"/>
      <c r="C9" s="28"/>
      <c r="D9" s="28"/>
      <c r="E9" s="35"/>
      <c r="F9" s="28"/>
      <c r="G9" s="28"/>
      <c r="H9" s="28"/>
      <c r="I9" s="28"/>
      <c r="J9" s="29"/>
      <c r="K9" s="35"/>
      <c r="L9" s="29"/>
      <c r="M9" s="25"/>
      <c r="N9" s="24"/>
    </row>
    <row r="10" spans="1:14">
      <c r="A10" s="28"/>
      <c r="B10" s="24"/>
      <c r="C10" s="24"/>
      <c r="D10" s="24"/>
      <c r="E10" s="35"/>
      <c r="F10" s="28"/>
      <c r="G10" s="28"/>
      <c r="H10" s="24"/>
      <c r="I10" s="28"/>
      <c r="J10" s="29"/>
      <c r="K10" s="35"/>
      <c r="L10" s="29"/>
      <c r="M10" s="25"/>
      <c r="N10" s="24"/>
    </row>
    <row r="11" spans="1:14">
      <c r="A11" s="28"/>
      <c r="B11" s="28"/>
      <c r="C11" s="38"/>
      <c r="D11" s="28"/>
      <c r="E11" s="35"/>
      <c r="F11" s="28"/>
      <c r="G11" s="28"/>
      <c r="H11" s="28"/>
      <c r="I11" s="28"/>
      <c r="J11" s="29"/>
      <c r="K11" s="35"/>
      <c r="L11" s="29"/>
      <c r="M11" s="25"/>
      <c r="N11" s="24"/>
    </row>
    <row r="12" spans="1:14">
      <c r="A12" s="28"/>
      <c r="B12" s="28"/>
      <c r="C12" s="28"/>
      <c r="D12" s="28"/>
      <c r="E12" s="35"/>
      <c r="F12" s="28"/>
      <c r="G12" s="28"/>
      <c r="H12" s="28"/>
      <c r="I12" s="28"/>
      <c r="J12" s="29"/>
      <c r="K12" s="35"/>
      <c r="L12" s="29"/>
      <c r="M12" s="25"/>
      <c r="N12" s="24"/>
    </row>
    <row r="13" spans="1:14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/>
      <c r="M13" s="25"/>
      <c r="N13" s="24"/>
    </row>
    <row r="14" spans="1:14">
      <c r="A14" s="28"/>
      <c r="B14" s="28"/>
      <c r="C14" s="28"/>
      <c r="D14" s="28"/>
      <c r="E14" s="28"/>
      <c r="F14" s="28"/>
      <c r="G14" s="28"/>
      <c r="H14" s="28"/>
      <c r="I14" s="28"/>
      <c r="J14" s="29"/>
      <c r="K14" s="35"/>
      <c r="L14" s="29"/>
      <c r="M14" s="25"/>
      <c r="N14" s="24"/>
    </row>
    <row r="15" spans="1:14">
      <c r="A15" s="28"/>
      <c r="B15" s="28"/>
      <c r="C15" s="28"/>
      <c r="D15" s="28"/>
      <c r="E15" s="28"/>
      <c r="F15" s="28"/>
      <c r="G15" s="28"/>
      <c r="H15" s="28"/>
      <c r="I15" s="28"/>
      <c r="J15" s="29"/>
      <c r="K15" s="35"/>
      <c r="L15" s="29"/>
      <c r="M15" s="25"/>
      <c r="N15" s="24"/>
    </row>
    <row r="16" spans="1:14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5"/>
      <c r="N16" s="24"/>
    </row>
    <row r="17" spans="1:14">
      <c r="A17" s="28"/>
      <c r="B17" s="35"/>
      <c r="C17" s="35"/>
      <c r="D17" s="35"/>
      <c r="E17" s="35"/>
      <c r="F17" s="28"/>
      <c r="G17" s="24"/>
      <c r="H17" s="28"/>
      <c r="I17" s="24"/>
      <c r="J17" s="29"/>
      <c r="K17" s="35"/>
      <c r="L17" s="29"/>
      <c r="M17" s="25"/>
      <c r="N17" s="24"/>
    </row>
    <row r="18" spans="1:14">
      <c r="A18" s="28"/>
      <c r="B18" s="28"/>
      <c r="C18" s="28"/>
      <c r="D18" s="28"/>
      <c r="E18" s="35"/>
      <c r="F18" s="28"/>
      <c r="G18" s="28"/>
      <c r="H18" s="28"/>
      <c r="I18" s="28"/>
      <c r="J18" s="29"/>
      <c r="K18" s="35"/>
      <c r="L18" s="29"/>
      <c r="M18" s="25"/>
      <c r="N18" s="24"/>
    </row>
    <row r="19" spans="1:14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28"/>
      <c r="L19" s="29"/>
      <c r="M19" s="25"/>
      <c r="N19" s="24"/>
    </row>
    <row r="20" spans="1:14">
      <c r="A20" s="28"/>
      <c r="B20" s="28"/>
      <c r="C20" s="28"/>
      <c r="D20" s="28"/>
      <c r="E20" s="28"/>
      <c r="F20" s="28"/>
      <c r="G20" s="28"/>
      <c r="H20" s="28"/>
      <c r="I20" s="28"/>
      <c r="J20" s="29"/>
      <c r="K20" s="35"/>
      <c r="L20" s="29"/>
      <c r="M20" s="25"/>
      <c r="N20" s="24"/>
    </row>
    <row r="21" spans="1:14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5"/>
      <c r="N21" s="24"/>
    </row>
    <row r="22" spans="1:14">
      <c r="A22" s="28"/>
      <c r="B22" s="35"/>
      <c r="C22" s="35"/>
      <c r="D22" s="35"/>
      <c r="E22" s="35"/>
      <c r="F22" s="28"/>
      <c r="G22" s="35"/>
      <c r="H22" s="28"/>
      <c r="I22" s="28"/>
      <c r="J22" s="29"/>
      <c r="K22" s="35"/>
      <c r="L22" s="29"/>
      <c r="M22" s="25"/>
      <c r="N22" s="24"/>
    </row>
    <row r="23" spans="1:14">
      <c r="A23" s="28"/>
      <c r="B23" s="28"/>
      <c r="C23" s="28"/>
      <c r="D23" s="28"/>
      <c r="E23" s="35"/>
      <c r="F23" s="28"/>
      <c r="G23" s="28"/>
      <c r="H23" s="28"/>
      <c r="I23" s="28"/>
      <c r="J23" s="29"/>
      <c r="K23" s="35"/>
      <c r="L23" s="29"/>
      <c r="M23" s="25"/>
      <c r="N23" s="24"/>
    </row>
    <row r="24" spans="1:14">
      <c r="A24" s="28"/>
      <c r="B24" s="28"/>
      <c r="C24" s="28"/>
      <c r="D24" s="28"/>
      <c r="E24" s="35"/>
      <c r="F24" s="28"/>
      <c r="G24" s="24"/>
      <c r="H24" s="28"/>
      <c r="I24" s="28"/>
      <c r="J24" s="29"/>
      <c r="K24" s="35"/>
      <c r="L24" s="29"/>
      <c r="M24" s="25"/>
      <c r="N24" s="24"/>
    </row>
    <row r="25" spans="1:14">
      <c r="A25" s="28"/>
      <c r="B25" s="24"/>
      <c r="C25" s="24"/>
      <c r="D25" s="24"/>
      <c r="E25" s="24"/>
      <c r="F25" s="28"/>
      <c r="G25" s="24"/>
      <c r="H25" s="24"/>
      <c r="I25" s="24"/>
      <c r="J25" s="25"/>
      <c r="K25" s="35"/>
      <c r="L25" s="25"/>
      <c r="M25" s="25"/>
      <c r="N25" s="24"/>
    </row>
    <row r="26" spans="1:14">
      <c r="A26" s="28"/>
      <c r="B26" s="28"/>
      <c r="C26" s="28"/>
      <c r="D26" s="28"/>
      <c r="E26" s="35"/>
      <c r="F26" s="28"/>
      <c r="G26" s="28"/>
      <c r="H26" s="28"/>
      <c r="I26" s="28"/>
      <c r="J26" s="29"/>
      <c r="K26" s="35"/>
      <c r="L26" s="29"/>
      <c r="M26" s="25"/>
      <c r="N26" s="24"/>
    </row>
    <row r="27" spans="1:14">
      <c r="A27" s="28"/>
      <c r="B27" s="35"/>
      <c r="C27" s="35"/>
      <c r="D27" s="35"/>
      <c r="E27" s="35"/>
      <c r="F27" s="28"/>
      <c r="G27" s="28"/>
      <c r="H27" s="28"/>
      <c r="I27" s="24"/>
      <c r="J27" s="29"/>
      <c r="K27" s="35"/>
      <c r="L27" s="29"/>
      <c r="M27" s="25"/>
      <c r="N27" s="24"/>
    </row>
    <row r="28" spans="1:14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5"/>
      <c r="N28" s="24"/>
    </row>
    <row r="29" spans="1:14">
      <c r="A29" s="28"/>
      <c r="B29" s="24"/>
      <c r="C29" s="24"/>
      <c r="D29" s="24"/>
      <c r="E29" s="35"/>
      <c r="F29" s="28"/>
      <c r="G29" s="24"/>
      <c r="H29" s="28"/>
      <c r="I29" s="28"/>
      <c r="J29" s="29"/>
      <c r="K29" s="35"/>
      <c r="L29" s="29"/>
      <c r="M29" s="25"/>
      <c r="N29" s="24"/>
    </row>
    <row r="30" spans="1:14">
      <c r="A30" s="24"/>
      <c r="B30" s="24"/>
      <c r="C30" s="24"/>
      <c r="D30" s="24"/>
      <c r="E30" s="35"/>
      <c r="F30" s="24"/>
      <c r="G30" s="24"/>
      <c r="H30" s="24"/>
      <c r="I30" s="24"/>
      <c r="J30" s="24"/>
      <c r="K30" s="25"/>
      <c r="L30" s="35"/>
      <c r="M30" s="25"/>
      <c r="N30" s="24"/>
    </row>
    <row r="31" spans="1:14">
      <c r="A31" s="24"/>
      <c r="B31" s="24"/>
      <c r="C31" s="24"/>
      <c r="D31" s="24"/>
      <c r="E31" s="35"/>
      <c r="F31" s="24"/>
      <c r="G31" s="35"/>
      <c r="H31" s="24"/>
      <c r="I31" s="24"/>
      <c r="J31" s="24"/>
      <c r="K31" s="25"/>
      <c r="L31" s="35"/>
      <c r="M31" s="25"/>
      <c r="N31" s="24"/>
    </row>
    <row r="32" spans="1:14">
      <c r="A32" s="24"/>
      <c r="C32" s="35"/>
      <c r="D32" s="35"/>
      <c r="E32" s="35"/>
      <c r="F32" s="24"/>
      <c r="G32" s="35"/>
      <c r="H32" s="24"/>
      <c r="I32" s="24"/>
      <c r="J32" s="24"/>
      <c r="K32" s="25"/>
      <c r="L32" s="35"/>
      <c r="M32" s="25"/>
      <c r="N32" s="24"/>
    </row>
    <row r="33" spans="1:14">
      <c r="A33" s="24"/>
      <c r="B33" s="24"/>
      <c r="C33" s="24"/>
      <c r="D33" s="24"/>
      <c r="E33" s="35"/>
      <c r="F33" s="24"/>
      <c r="G33" s="24"/>
      <c r="H33" s="24"/>
      <c r="I33" s="24"/>
      <c r="J33" s="24"/>
      <c r="K33" s="25"/>
      <c r="L33" s="35"/>
      <c r="M33" s="25"/>
      <c r="N33" s="24"/>
    </row>
    <row r="34" spans="1:14">
      <c r="A34" s="24"/>
      <c r="B34" s="24"/>
      <c r="C34" s="24"/>
      <c r="E34" s="35"/>
      <c r="F34" s="24"/>
      <c r="G34" s="24"/>
      <c r="H34" s="24"/>
      <c r="I34" s="24"/>
      <c r="J34" s="24"/>
      <c r="K34" s="25"/>
      <c r="L34" s="35"/>
      <c r="M34" s="25"/>
      <c r="N34" s="24"/>
    </row>
    <row r="35" spans="1:14">
      <c r="A35" s="24"/>
      <c r="B35" s="24"/>
      <c r="C35" s="24"/>
      <c r="D35" s="24"/>
      <c r="E35" s="35"/>
      <c r="F35" s="24"/>
      <c r="G35" s="24"/>
      <c r="H35" s="24"/>
      <c r="I35" s="24"/>
      <c r="J35" s="24"/>
      <c r="K35" s="25"/>
      <c r="L35" s="35"/>
      <c r="M35" s="25"/>
      <c r="N35" s="24"/>
    </row>
    <row r="36" spans="1:14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5"/>
      <c r="L36" s="35"/>
      <c r="M36" s="25"/>
      <c r="N36" s="24"/>
    </row>
    <row r="37" spans="1:14">
      <c r="A37" s="24"/>
      <c r="B37" s="24"/>
      <c r="C37" s="24"/>
      <c r="D37" s="24"/>
      <c r="E37" s="35"/>
      <c r="F37" s="24"/>
      <c r="G37" s="24"/>
      <c r="H37" s="24"/>
      <c r="I37" s="24"/>
      <c r="J37" s="24"/>
      <c r="K37" s="25"/>
      <c r="L37" s="35"/>
      <c r="M37" s="25"/>
      <c r="N37" s="24"/>
    </row>
    <row r="38" spans="1:14">
      <c r="A38" s="24"/>
      <c r="B38" s="24"/>
      <c r="C38" s="24"/>
      <c r="D38" s="24"/>
      <c r="E38" s="35"/>
      <c r="F38" s="24"/>
      <c r="G38" s="24"/>
      <c r="H38" s="24"/>
      <c r="I38" s="24"/>
      <c r="J38" s="24"/>
      <c r="K38" s="25"/>
      <c r="L38" s="35"/>
      <c r="M38" s="25"/>
      <c r="N38" s="24"/>
    </row>
    <row r="39" spans="1:14">
      <c r="A39" s="24"/>
      <c r="B39" s="24"/>
      <c r="C39" s="24"/>
      <c r="D39" s="24"/>
      <c r="E39" s="35"/>
      <c r="F39" s="24"/>
      <c r="G39" s="24"/>
      <c r="H39" s="24"/>
      <c r="I39" s="24"/>
      <c r="J39" s="24"/>
      <c r="K39" s="25"/>
      <c r="L39" s="35"/>
      <c r="M39" s="25"/>
      <c r="N39" s="24"/>
    </row>
    <row r="40" spans="1:14">
      <c r="A40" s="24"/>
      <c r="B40" s="24"/>
      <c r="C40" s="24"/>
      <c r="D40" s="24"/>
      <c r="E40" s="35"/>
      <c r="F40" s="24"/>
      <c r="G40" s="24"/>
      <c r="H40" s="24"/>
      <c r="I40" s="24"/>
      <c r="J40" s="24"/>
      <c r="K40" s="25"/>
      <c r="L40" s="35"/>
      <c r="M40" s="25"/>
      <c r="N40" s="24"/>
    </row>
    <row r="41" spans="1:14">
      <c r="A41" s="24"/>
      <c r="B41" s="24"/>
      <c r="C41" s="24"/>
      <c r="D41" s="24"/>
      <c r="E41" s="35"/>
      <c r="F41" s="24"/>
      <c r="G41" s="24"/>
      <c r="H41" s="24"/>
      <c r="I41" s="24"/>
      <c r="J41" s="24"/>
      <c r="K41" s="25"/>
      <c r="L41" s="35"/>
      <c r="M41" s="25"/>
      <c r="N41" s="24"/>
    </row>
    <row r="42" spans="1:14">
      <c r="A42" s="24"/>
      <c r="B42" s="24"/>
      <c r="C42" s="24"/>
      <c r="D42" s="24"/>
      <c r="E42" s="35"/>
      <c r="F42" s="24"/>
      <c r="G42" s="24"/>
      <c r="H42" s="24"/>
      <c r="I42" s="24"/>
      <c r="J42" s="24"/>
      <c r="K42" s="25"/>
      <c r="L42" s="35"/>
      <c r="M42" s="25"/>
      <c r="N42" s="24"/>
    </row>
    <row r="43" spans="1:14">
      <c r="A43" s="24"/>
      <c r="B43" s="24"/>
      <c r="C43" s="24"/>
      <c r="D43" s="24"/>
      <c r="E43" s="35"/>
      <c r="F43" s="24"/>
      <c r="G43" s="24"/>
      <c r="H43" s="24"/>
      <c r="I43" s="24"/>
      <c r="J43" s="24"/>
      <c r="K43" s="25"/>
      <c r="L43" s="35"/>
      <c r="M43" s="25"/>
      <c r="N43" s="24"/>
    </row>
    <row r="44" spans="1:14">
      <c r="A44" s="24"/>
      <c r="B44" s="24"/>
      <c r="C44" s="24"/>
      <c r="D44" s="24"/>
      <c r="E44" s="35"/>
      <c r="F44" s="24"/>
      <c r="G44" s="35"/>
      <c r="H44" s="24"/>
      <c r="I44" s="24"/>
      <c r="J44" s="24"/>
      <c r="K44" s="25"/>
      <c r="L44" s="35"/>
      <c r="M44" s="25"/>
      <c r="N44" s="24"/>
    </row>
    <row r="45" spans="1:14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5"/>
      <c r="L45" s="35"/>
      <c r="M45" s="25"/>
      <c r="N45" s="24"/>
    </row>
    <row r="46" spans="1:14">
      <c r="A46" s="24"/>
      <c r="B46" s="24"/>
      <c r="C46" s="24"/>
      <c r="D46" s="24"/>
      <c r="E46" s="35"/>
      <c r="F46" s="24"/>
      <c r="G46" s="24"/>
      <c r="H46" s="24"/>
      <c r="I46" s="24"/>
      <c r="J46" s="24"/>
      <c r="K46" s="25"/>
      <c r="L46" s="35"/>
      <c r="M46" s="25"/>
      <c r="N46" s="24"/>
    </row>
    <row r="47" spans="1:14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5"/>
      <c r="L47" s="35"/>
      <c r="M47" s="25"/>
      <c r="N47" s="24"/>
    </row>
    <row r="48" spans="1:14">
      <c r="A48" s="24"/>
      <c r="B48" s="35"/>
      <c r="C48" s="35"/>
      <c r="D48" s="35"/>
      <c r="E48" s="35"/>
      <c r="F48" s="24"/>
      <c r="G48" s="35"/>
      <c r="H48" s="24"/>
      <c r="I48" s="24"/>
      <c r="J48" s="24"/>
      <c r="K48" s="25"/>
      <c r="L48" s="35"/>
      <c r="M48" s="25"/>
      <c r="N48" s="24"/>
    </row>
    <row r="49" spans="1:14">
      <c r="A49" s="24"/>
      <c r="B49" s="24"/>
      <c r="C49" s="24"/>
      <c r="D49" s="24"/>
      <c r="E49" s="35"/>
      <c r="F49" s="24"/>
      <c r="G49" s="24"/>
      <c r="H49" s="24"/>
      <c r="I49" s="24"/>
      <c r="J49" s="24"/>
      <c r="K49" s="25"/>
      <c r="L49" s="24"/>
      <c r="M49" s="25"/>
      <c r="N49" s="24"/>
    </row>
    <row r="50" spans="1:14">
      <c r="A50" s="24"/>
      <c r="B50" s="24"/>
      <c r="C50" s="24"/>
      <c r="D50" s="24"/>
      <c r="E50" s="35"/>
      <c r="F50" s="24"/>
      <c r="G50" s="24"/>
      <c r="H50" s="24"/>
      <c r="I50" s="24"/>
      <c r="J50" s="24"/>
      <c r="K50" s="25"/>
      <c r="L50" s="35"/>
      <c r="M50" s="25"/>
      <c r="N50" s="24"/>
    </row>
    <row r="51" spans="1:14">
      <c r="A51" s="24"/>
      <c r="B51" s="24"/>
      <c r="C51" s="24"/>
      <c r="D51" s="24"/>
      <c r="E51" s="35"/>
      <c r="F51" s="24"/>
      <c r="G51" s="24"/>
      <c r="H51" s="24"/>
      <c r="I51" s="24"/>
      <c r="J51" s="24"/>
      <c r="K51" s="25"/>
      <c r="L51" s="35"/>
      <c r="M51" s="25"/>
      <c r="N51" s="24"/>
    </row>
    <row r="52" spans="1:14">
      <c r="A52" s="24"/>
      <c r="B52" s="24"/>
      <c r="C52" s="24"/>
      <c r="D52" s="24"/>
      <c r="E52" s="35"/>
      <c r="F52" s="24"/>
      <c r="G52" s="24"/>
      <c r="H52" s="24"/>
      <c r="I52" s="24"/>
      <c r="J52" s="24"/>
      <c r="K52" s="25"/>
      <c r="L52" s="35"/>
      <c r="M52" s="25"/>
      <c r="N52" s="24"/>
    </row>
    <row r="53" spans="1:14">
      <c r="A53" s="24"/>
      <c r="B53" s="35"/>
      <c r="C53" s="35"/>
      <c r="D53" s="35"/>
      <c r="E53" s="35"/>
      <c r="F53" s="24"/>
      <c r="G53" s="24"/>
      <c r="H53" s="24"/>
      <c r="I53" s="24"/>
      <c r="J53" s="24"/>
      <c r="K53" s="25"/>
      <c r="L53" s="35"/>
      <c r="M53" s="25"/>
      <c r="N53" s="24"/>
    </row>
    <row r="54" spans="1:14">
      <c r="A54" s="24"/>
      <c r="B54" s="24"/>
      <c r="C54" s="24"/>
      <c r="D54" s="24"/>
      <c r="E54" s="35"/>
      <c r="F54" s="24"/>
      <c r="G54" s="24"/>
      <c r="H54" s="24"/>
      <c r="I54" s="24"/>
      <c r="J54" s="24"/>
      <c r="K54" s="25"/>
      <c r="L54" s="35"/>
      <c r="M54" s="25"/>
      <c r="N54" s="24"/>
    </row>
    <row r="55" spans="1:14">
      <c r="A55" s="24"/>
      <c r="B55" s="24"/>
      <c r="C55" s="24"/>
      <c r="D55" s="24"/>
      <c r="E55" s="35"/>
      <c r="F55" s="24"/>
      <c r="G55" s="24"/>
      <c r="H55" s="24"/>
      <c r="I55" s="24"/>
      <c r="J55" s="24"/>
      <c r="K55" s="25"/>
      <c r="L55" s="35"/>
      <c r="M55" s="25"/>
      <c r="N55" s="24"/>
    </row>
    <row r="56" spans="1:14">
      <c r="A56" s="24"/>
      <c r="B56" s="35"/>
      <c r="C56" s="35"/>
      <c r="D56" s="35"/>
      <c r="E56" s="35"/>
      <c r="F56" s="24"/>
      <c r="G56" s="24"/>
      <c r="H56" s="24"/>
      <c r="I56" s="24"/>
      <c r="J56" s="24"/>
      <c r="K56" s="25"/>
      <c r="L56" s="35"/>
      <c r="M56" s="25"/>
    </row>
  </sheetData>
  <sortState ref="B3:L29">
    <sortCondition descending="1" ref="H3:H29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4" ht="20.25">
      <c r="A1" s="5" t="s">
        <v>386</v>
      </c>
      <c r="D1" s="24"/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297</v>
      </c>
      <c r="J2" t="s">
        <v>8</v>
      </c>
      <c r="K2" t="s">
        <v>9</v>
      </c>
      <c r="L2" t="s">
        <v>10</v>
      </c>
    </row>
    <row r="3" spans="1:14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/>
      <c r="M3" s="29"/>
      <c r="N3" s="28"/>
    </row>
    <row r="4" spans="1:14">
      <c r="A4" s="28"/>
      <c r="B4" s="28"/>
      <c r="C4" s="28"/>
      <c r="D4" s="28"/>
      <c r="E4" s="35"/>
      <c r="F4" s="28"/>
      <c r="G4" s="28"/>
      <c r="H4" s="28"/>
      <c r="I4" s="28"/>
      <c r="J4" s="29"/>
      <c r="K4" s="35"/>
      <c r="L4" s="29"/>
      <c r="M4" s="29"/>
      <c r="N4" s="28"/>
    </row>
    <row r="5" spans="1:14">
      <c r="A5" s="28"/>
      <c r="B5" s="35"/>
      <c r="C5" s="35"/>
      <c r="D5" s="35"/>
      <c r="E5" s="35"/>
      <c r="F5" s="28"/>
      <c r="G5" s="35"/>
      <c r="H5" s="28"/>
      <c r="I5" s="24"/>
      <c r="J5" s="29"/>
      <c r="K5" s="35"/>
      <c r="L5" s="29"/>
      <c r="M5" s="29"/>
      <c r="N5" s="28"/>
    </row>
    <row r="6" spans="1:14">
      <c r="A6" s="28"/>
      <c r="B6" s="24"/>
      <c r="C6" s="24"/>
      <c r="D6" s="24"/>
      <c r="E6" s="24"/>
      <c r="F6" s="28"/>
      <c r="G6" s="24"/>
      <c r="H6" s="24"/>
      <c r="I6" s="24"/>
      <c r="J6" s="25"/>
      <c r="K6" s="35"/>
      <c r="L6" s="25"/>
      <c r="M6" s="29"/>
      <c r="N6" s="28"/>
    </row>
    <row r="7" spans="1:14">
      <c r="A7" s="28"/>
      <c r="B7" s="24"/>
      <c r="C7" s="24"/>
      <c r="D7" s="24"/>
      <c r="E7" s="35"/>
      <c r="F7" s="28"/>
      <c r="G7" s="24"/>
      <c r="H7" s="28"/>
      <c r="I7" s="24"/>
      <c r="J7" s="29"/>
      <c r="K7" s="35"/>
      <c r="L7" s="29"/>
      <c r="M7" s="29"/>
      <c r="N7" s="28"/>
    </row>
    <row r="8" spans="1:14">
      <c r="A8" s="28"/>
      <c r="B8" s="28"/>
      <c r="C8" s="38"/>
      <c r="D8" s="28"/>
      <c r="E8" s="35"/>
      <c r="F8" s="28"/>
      <c r="G8" s="28"/>
      <c r="H8" s="28"/>
      <c r="I8" s="28"/>
      <c r="J8" s="29"/>
      <c r="K8" s="35"/>
      <c r="L8" s="29"/>
      <c r="M8" s="29"/>
      <c r="N8" s="28"/>
    </row>
    <row r="9" spans="1:14">
      <c r="A9" s="28"/>
      <c r="B9" s="28"/>
      <c r="C9" s="28"/>
      <c r="D9" s="28"/>
      <c r="E9" s="35"/>
      <c r="F9" s="28"/>
      <c r="G9" s="24"/>
      <c r="H9" s="28"/>
      <c r="I9" s="28"/>
      <c r="J9" s="29"/>
      <c r="K9" s="35"/>
      <c r="L9" s="29"/>
      <c r="M9" s="29"/>
      <c r="N9" s="28"/>
    </row>
    <row r="10" spans="1:14">
      <c r="A10" s="28"/>
      <c r="B10" s="28"/>
      <c r="C10" s="28"/>
      <c r="E10" s="35"/>
      <c r="F10" s="28"/>
      <c r="G10" s="24"/>
      <c r="H10" s="28"/>
      <c r="I10" s="28"/>
      <c r="J10" s="29"/>
      <c r="K10" s="35"/>
      <c r="L10" s="29"/>
      <c r="M10" s="29"/>
      <c r="N10" s="28"/>
    </row>
    <row r="11" spans="1:14">
      <c r="A11" s="28"/>
      <c r="B11" s="24"/>
      <c r="C11" s="24"/>
      <c r="D11" s="24"/>
      <c r="E11" s="35"/>
      <c r="F11" s="28"/>
      <c r="G11" s="28"/>
      <c r="H11" s="24"/>
      <c r="I11" s="28"/>
      <c r="J11" s="29"/>
      <c r="K11" s="35"/>
      <c r="L11" s="29"/>
      <c r="M11" s="29"/>
      <c r="N11" s="28"/>
    </row>
    <row r="12" spans="1:14">
      <c r="A12" s="28"/>
      <c r="B12" s="28"/>
      <c r="C12" s="28"/>
      <c r="D12" s="28"/>
      <c r="E12" s="28"/>
      <c r="F12" s="28"/>
      <c r="G12" s="28"/>
      <c r="H12" s="28"/>
      <c r="I12" s="28"/>
      <c r="J12" s="29"/>
      <c r="K12" s="35"/>
      <c r="L12" s="29"/>
      <c r="M12" s="25"/>
      <c r="N12" s="28"/>
    </row>
    <row r="13" spans="1:14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/>
      <c r="M13" s="29"/>
      <c r="N13" s="28"/>
    </row>
    <row r="14" spans="1:14">
      <c r="A14" s="28"/>
      <c r="B14" s="28"/>
      <c r="C14" s="28"/>
      <c r="D14" s="28"/>
      <c r="E14" s="35"/>
      <c r="F14" s="28"/>
      <c r="G14" s="24"/>
      <c r="H14" s="28"/>
      <c r="I14" s="28"/>
      <c r="J14" s="29"/>
      <c r="K14" s="35"/>
      <c r="L14" s="29"/>
      <c r="M14" s="29"/>
      <c r="N14" s="28"/>
    </row>
    <row r="15" spans="1:14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/>
      <c r="M15" s="29"/>
      <c r="N15" s="28"/>
    </row>
    <row r="16" spans="1:14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9"/>
      <c r="N16" s="28"/>
    </row>
    <row r="17" spans="1:14">
      <c r="A17" s="28"/>
      <c r="B17" s="28"/>
      <c r="C17" s="28"/>
      <c r="D17" s="28"/>
      <c r="E17" s="35"/>
      <c r="F17" s="28"/>
      <c r="G17" s="24"/>
      <c r="H17" s="28"/>
      <c r="I17" s="28"/>
      <c r="J17" s="29"/>
      <c r="K17" s="35"/>
      <c r="L17" s="29"/>
      <c r="M17" s="29"/>
      <c r="N17" s="28"/>
    </row>
    <row r="18" spans="1:14">
      <c r="A18" s="28"/>
      <c r="B18" s="28"/>
      <c r="C18" s="28"/>
      <c r="D18" s="28"/>
      <c r="E18" s="28"/>
      <c r="F18" s="28"/>
      <c r="G18" s="28"/>
      <c r="H18" s="28"/>
      <c r="I18" s="28"/>
      <c r="J18" s="29"/>
      <c r="K18" s="35"/>
      <c r="L18" s="29"/>
      <c r="M18" s="29"/>
      <c r="N18" s="28"/>
    </row>
    <row r="19" spans="1:14">
      <c r="A19" s="28"/>
      <c r="B19" s="28"/>
      <c r="C19" s="28"/>
      <c r="D19" s="28"/>
      <c r="E19" s="24"/>
      <c r="F19" s="28"/>
      <c r="G19" s="28"/>
      <c r="H19" s="28"/>
      <c r="I19" s="28"/>
      <c r="J19" s="29"/>
      <c r="K19" s="28"/>
      <c r="L19" s="29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9"/>
      <c r="N20" s="28"/>
    </row>
    <row r="21" spans="1:14">
      <c r="A21" s="28"/>
      <c r="B21" s="28"/>
      <c r="C21" s="24"/>
      <c r="D21" s="28"/>
      <c r="E21" s="28"/>
      <c r="F21" s="28"/>
      <c r="G21" s="24"/>
      <c r="H21" s="28"/>
      <c r="I21" s="28"/>
      <c r="J21" s="29"/>
      <c r="K21" s="35"/>
      <c r="L21" s="29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9"/>
      <c r="N22" s="28"/>
    </row>
    <row r="23" spans="1:14">
      <c r="A23" s="28"/>
      <c r="B23" s="28"/>
      <c r="C23" s="28"/>
      <c r="D23" s="28"/>
      <c r="E23" s="35"/>
      <c r="F23" s="28"/>
      <c r="G23" s="24"/>
      <c r="H23" s="28"/>
      <c r="I23" s="28"/>
      <c r="J23" s="29"/>
      <c r="K23" s="35"/>
      <c r="L23" s="29"/>
      <c r="M23" s="29"/>
      <c r="N23" s="28"/>
    </row>
    <row r="24" spans="1:14">
      <c r="A24" s="28"/>
      <c r="B24" s="28"/>
      <c r="C24" s="28"/>
      <c r="D24" s="28"/>
      <c r="E24" s="35"/>
      <c r="F24" s="28"/>
      <c r="G24" s="24"/>
      <c r="H24" s="28"/>
      <c r="I24" s="28"/>
      <c r="J24" s="29"/>
      <c r="K24" s="35"/>
      <c r="L24" s="29"/>
      <c r="M24" s="29"/>
      <c r="N24" s="28"/>
    </row>
    <row r="25" spans="1:14">
      <c r="A25" s="28"/>
      <c r="B25" s="24"/>
      <c r="C25" s="24"/>
      <c r="D25" s="24"/>
      <c r="E25" s="35"/>
      <c r="F25" s="28"/>
      <c r="G25" s="28"/>
      <c r="H25" s="28"/>
      <c r="I25" s="28"/>
      <c r="J25" s="29"/>
      <c r="K25" s="35"/>
      <c r="L25" s="29"/>
      <c r="M25" s="29"/>
      <c r="N25" s="28"/>
    </row>
    <row r="26" spans="1:14">
      <c r="A26" s="28"/>
      <c r="B26" s="28"/>
      <c r="C26" s="28"/>
      <c r="D26" s="28"/>
      <c r="E26" s="35"/>
      <c r="F26" s="28"/>
      <c r="G26" s="24"/>
      <c r="H26" s="28"/>
      <c r="I26" s="28"/>
      <c r="J26" s="29"/>
      <c r="K26" s="35"/>
      <c r="L26" s="29"/>
      <c r="M26" s="29"/>
      <c r="N26" s="28"/>
    </row>
    <row r="27" spans="1:14">
      <c r="A27" s="28"/>
      <c r="B27" s="28"/>
      <c r="C27" s="28"/>
      <c r="D27" s="28"/>
      <c r="E27" s="35"/>
      <c r="F27" s="28"/>
      <c r="G27" s="28"/>
      <c r="H27" s="28"/>
      <c r="I27" s="28"/>
      <c r="J27" s="29"/>
      <c r="K27" s="35"/>
      <c r="L27" s="29"/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9"/>
      <c r="K28" s="35"/>
      <c r="L28" s="29"/>
      <c r="M28" s="29"/>
      <c r="N28" s="28"/>
    </row>
    <row r="29" spans="1:14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2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4"/>
      <c r="C31" s="24"/>
      <c r="D31" s="24"/>
      <c r="E31" s="24"/>
      <c r="F31" s="28"/>
      <c r="G31" s="24"/>
      <c r="H31" s="24"/>
      <c r="I31" s="24"/>
      <c r="J31" s="25"/>
      <c r="K31" s="35"/>
      <c r="L31" s="25"/>
      <c r="M31" s="25"/>
      <c r="N31" s="28"/>
    </row>
    <row r="32" spans="1:14">
      <c r="A32" s="28"/>
      <c r="B32" s="24"/>
      <c r="C32" s="24"/>
      <c r="D32" s="24"/>
      <c r="E32" s="24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28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4"/>
      <c r="C34" s="24"/>
      <c r="D34" s="24"/>
      <c r="E34" s="35"/>
      <c r="F34" s="28"/>
      <c r="G34" s="24"/>
      <c r="H34" s="28"/>
      <c r="I34" s="24"/>
      <c r="J34" s="29"/>
      <c r="K34" s="35"/>
      <c r="L34" s="29"/>
      <c r="M34" s="29"/>
      <c r="N34" s="28"/>
    </row>
    <row r="35" spans="1:14">
      <c r="A35" s="28"/>
      <c r="B35" s="35"/>
      <c r="C35" s="35"/>
      <c r="D35" s="35"/>
      <c r="E35" s="35"/>
      <c r="F35" s="28"/>
      <c r="G35" s="28"/>
      <c r="H35" s="28"/>
      <c r="I35" s="28"/>
      <c r="J35" s="29"/>
      <c r="K35" s="35"/>
      <c r="L35" s="29"/>
      <c r="M35" s="29"/>
      <c r="N35" s="28"/>
    </row>
    <row r="36" spans="1:14">
      <c r="A36" s="28"/>
      <c r="B36" s="35"/>
      <c r="C36" s="35"/>
      <c r="D36" s="35"/>
      <c r="E36" s="35"/>
      <c r="F36" s="28"/>
      <c r="G36" s="35"/>
      <c r="H36" s="28"/>
      <c r="I36" s="28"/>
      <c r="J36" s="29"/>
      <c r="K36" s="35"/>
      <c r="L36" s="29"/>
      <c r="M36" s="29"/>
      <c r="N36" s="24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35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1"/>
    </row>
    <row r="41" spans="1:14">
      <c r="A41" s="28"/>
      <c r="B41" s="24"/>
      <c r="C41" s="24"/>
      <c r="D41" s="24"/>
      <c r="E41" s="35"/>
      <c r="F41" s="28"/>
      <c r="G41" s="28"/>
      <c r="H41" s="24"/>
      <c r="I41" s="28"/>
      <c r="J41" s="29"/>
      <c r="K41" s="35"/>
      <c r="L41" s="29"/>
      <c r="M41" s="1"/>
    </row>
    <row r="42" spans="1:14">
      <c r="A42" s="28"/>
      <c r="B42" s="24"/>
      <c r="C42" s="24"/>
      <c r="D42" s="24"/>
      <c r="E42" s="35"/>
      <c r="F42" s="28"/>
      <c r="G42" s="24"/>
      <c r="H42" s="28"/>
      <c r="I42" s="28"/>
      <c r="J42" s="29"/>
      <c r="K42" s="35"/>
      <c r="L42" s="29"/>
      <c r="M42" s="1"/>
    </row>
    <row r="43" spans="1:14">
      <c r="A43" s="28"/>
      <c r="B43" s="24"/>
      <c r="C43" s="24"/>
      <c r="D43" s="24"/>
      <c r="E43" s="35"/>
      <c r="F43" s="28"/>
      <c r="G43" s="28"/>
      <c r="H43" s="28"/>
      <c r="I43" s="28"/>
      <c r="J43" s="29"/>
      <c r="K43" s="35"/>
      <c r="L43" s="29"/>
      <c r="M43" s="1"/>
    </row>
    <row r="44" spans="1:14">
      <c r="A44" s="28"/>
      <c r="B44" s="24"/>
      <c r="C44" s="24"/>
      <c r="D44" s="24"/>
      <c r="E44" s="35"/>
      <c r="F44" s="28"/>
      <c r="G44" s="28"/>
      <c r="H44" s="24"/>
      <c r="I44" s="24"/>
      <c r="J44" s="29"/>
      <c r="K44" s="35"/>
      <c r="L44" s="29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A3" sqref="A3"/>
    </sheetView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customWidth="1"/>
    <col min="10" max="10" width="7.85546875" customWidth="1"/>
    <col min="12" max="12" width="5" customWidth="1"/>
  </cols>
  <sheetData>
    <row r="1" spans="1:17" ht="20.25">
      <c r="A1" s="5" t="s">
        <v>387</v>
      </c>
      <c r="D1" s="24"/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297</v>
      </c>
      <c r="J2" t="s">
        <v>8</v>
      </c>
      <c r="K2" t="s">
        <v>9</v>
      </c>
      <c r="L2" t="s">
        <v>10</v>
      </c>
    </row>
    <row r="3" spans="1:17" s="28" customFormat="1">
      <c r="E3" s="35"/>
      <c r="J3" s="29"/>
      <c r="K3" s="35"/>
      <c r="L3" s="29"/>
      <c r="M3" s="24"/>
      <c r="N3" s="24"/>
      <c r="P3" s="31"/>
      <c r="Q3" s="27"/>
    </row>
    <row r="4" spans="1:17" s="28" customFormat="1">
      <c r="E4" s="35"/>
      <c r="J4" s="29"/>
      <c r="L4" s="29"/>
      <c r="N4" s="24"/>
      <c r="P4" s="31"/>
      <c r="Q4" s="27"/>
    </row>
    <row r="5" spans="1:17" s="28" customFormat="1">
      <c r="D5"/>
      <c r="E5" s="35"/>
      <c r="G5" s="24"/>
      <c r="J5" s="29"/>
      <c r="K5" s="35"/>
      <c r="L5" s="29"/>
      <c r="N5" s="24"/>
      <c r="P5" s="31"/>
      <c r="Q5" s="27"/>
    </row>
    <row r="6" spans="1:17" s="28" customFormat="1">
      <c r="E6" s="35"/>
      <c r="G6" s="24"/>
      <c r="J6" s="29"/>
      <c r="K6" s="35"/>
      <c r="L6" s="29"/>
      <c r="N6" s="24"/>
    </row>
    <row r="7" spans="1:17" s="28" customFormat="1">
      <c r="E7" s="35"/>
      <c r="G7" s="24"/>
      <c r="J7" s="29"/>
      <c r="K7" s="35"/>
      <c r="L7" s="29"/>
      <c r="P7" s="31"/>
      <c r="Q7" s="27"/>
    </row>
    <row r="8" spans="1:17" s="28" customFormat="1">
      <c r="J8" s="29"/>
      <c r="K8" s="35"/>
      <c r="L8" s="29"/>
      <c r="O8" s="30"/>
    </row>
    <row r="9" spans="1:17" s="28" customFormat="1">
      <c r="E9" s="35"/>
      <c r="J9" s="29"/>
      <c r="K9" s="35"/>
      <c r="L9" s="29"/>
      <c r="P9" s="31"/>
      <c r="Q9" s="27"/>
    </row>
    <row r="10" spans="1:17" s="28" customFormat="1">
      <c r="E10" s="24"/>
      <c r="J10" s="29"/>
      <c r="L10" s="29"/>
    </row>
    <row r="11" spans="1:17" s="28" customFormat="1">
      <c r="E11" s="35"/>
      <c r="G11" s="24"/>
      <c r="J11" s="29"/>
      <c r="K11" s="35"/>
      <c r="L11" s="29"/>
    </row>
    <row r="12" spans="1:17" s="28" customFormat="1">
      <c r="E12" s="35"/>
      <c r="J12" s="29"/>
      <c r="K12" s="35"/>
      <c r="L12" s="29"/>
      <c r="P12" s="31"/>
      <c r="Q12" s="27"/>
    </row>
    <row r="13" spans="1:17" s="28" customFormat="1">
      <c r="B13" s="35"/>
      <c r="C13" s="35"/>
      <c r="D13" s="35"/>
      <c r="E13" s="35"/>
      <c r="G13" s="35"/>
      <c r="J13" s="29"/>
      <c r="K13" s="35"/>
      <c r="L13" s="29"/>
    </row>
    <row r="14" spans="1:17" s="28" customFormat="1">
      <c r="B14" s="35"/>
      <c r="C14" s="35"/>
      <c r="D14" s="35"/>
      <c r="E14" s="35"/>
      <c r="G14" s="35"/>
      <c r="I14" s="24"/>
      <c r="J14" s="29"/>
      <c r="K14" s="35"/>
      <c r="L14" s="29"/>
    </row>
    <row r="15" spans="1:17" s="28" customFormat="1">
      <c r="E15" s="24"/>
      <c r="J15" s="29"/>
      <c r="K15" s="35"/>
      <c r="L15" s="29"/>
      <c r="P15" s="31"/>
      <c r="Q15" s="27"/>
    </row>
    <row r="16" spans="1:17" s="28" customFormat="1">
      <c r="E16" s="35"/>
      <c r="J16" s="29"/>
      <c r="K16" s="35"/>
      <c r="L16" s="29"/>
      <c r="O16" s="30"/>
    </row>
    <row r="17" spans="1:17" s="28" customFormat="1">
      <c r="E17" s="35"/>
      <c r="G17" s="24"/>
      <c r="J17" s="29"/>
      <c r="K17" s="35"/>
      <c r="L17" s="29"/>
    </row>
    <row r="18" spans="1:17" s="28" customFormat="1">
      <c r="E18" s="35"/>
      <c r="J18" s="29"/>
      <c r="K18" s="35"/>
      <c r="L18" s="29"/>
    </row>
    <row r="19" spans="1:17" s="28" customFormat="1">
      <c r="J19" s="29"/>
      <c r="K19" s="35"/>
      <c r="L19" s="29"/>
    </row>
    <row r="20" spans="1:17" s="28" customFormat="1">
      <c r="E20" s="35"/>
      <c r="J20" s="29"/>
      <c r="K20" s="35"/>
      <c r="L20" s="29"/>
    </row>
    <row r="21" spans="1:17" s="28" customFormat="1">
      <c r="E21" s="35"/>
      <c r="G21" s="24"/>
      <c r="J21" s="29"/>
      <c r="K21" s="35"/>
      <c r="L21" s="29"/>
    </row>
    <row r="22" spans="1:17" s="28" customFormat="1">
      <c r="J22" s="29"/>
      <c r="K22" s="35"/>
      <c r="L22" s="29"/>
    </row>
    <row r="23" spans="1:17" s="28" customFormat="1">
      <c r="E23" s="35"/>
      <c r="J23" s="29"/>
      <c r="K23" s="35"/>
      <c r="L23" s="29"/>
      <c r="M23" s="24"/>
    </row>
    <row r="24" spans="1:17" s="24" customFormat="1">
      <c r="A24" s="28"/>
      <c r="B24" s="28"/>
      <c r="C24" s="28"/>
      <c r="D24" s="28"/>
      <c r="E24" s="28"/>
      <c r="F24" s="28"/>
      <c r="G24" s="28"/>
      <c r="H24" s="28"/>
      <c r="I24" s="28"/>
      <c r="J24" s="29"/>
      <c r="K24" s="35"/>
      <c r="L24" s="29"/>
      <c r="M24" s="28"/>
      <c r="N24" s="28"/>
    </row>
    <row r="25" spans="1:17" s="28" customFormat="1">
      <c r="E25" s="35"/>
      <c r="J25" s="29"/>
      <c r="K25" s="35"/>
      <c r="L25" s="29"/>
    </row>
    <row r="26" spans="1:17" s="28" customFormat="1">
      <c r="E26" s="35"/>
      <c r="J26" s="29"/>
      <c r="K26" s="35"/>
      <c r="L26" s="29"/>
    </row>
    <row r="27" spans="1:17" s="28" customFormat="1">
      <c r="B27" s="24"/>
      <c r="C27" s="24"/>
      <c r="D27" s="24"/>
      <c r="E27" s="35"/>
      <c r="H27" s="24"/>
      <c r="J27" s="29"/>
      <c r="K27" s="35"/>
      <c r="L27" s="29"/>
    </row>
    <row r="28" spans="1:17" s="24" customFormat="1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8"/>
      <c r="N28" s="28"/>
    </row>
    <row r="29" spans="1:17" s="28" customFormat="1">
      <c r="J29" s="29"/>
      <c r="K29" s="35"/>
      <c r="L29" s="29"/>
      <c r="O29" s="32"/>
      <c r="P29" s="31"/>
      <c r="Q29" s="27"/>
    </row>
    <row r="30" spans="1:17" s="28" customFormat="1">
      <c r="E30" s="35"/>
      <c r="J30" s="29"/>
      <c r="K30" s="35"/>
      <c r="L30" s="29"/>
    </row>
    <row r="31" spans="1:17" s="28" customFormat="1">
      <c r="J31" s="29"/>
      <c r="K31" s="35"/>
      <c r="L31" s="29"/>
    </row>
    <row r="32" spans="1:17" s="28" customFormat="1">
      <c r="B32"/>
      <c r="C32" s="35"/>
      <c r="D32"/>
      <c r="E32" s="35"/>
      <c r="G32" s="24"/>
      <c r="J32" s="29"/>
      <c r="K32" s="35"/>
      <c r="L32" s="29"/>
    </row>
    <row r="33" spans="2:17" s="28" customFormat="1">
      <c r="B33" s="24"/>
      <c r="C33" s="24"/>
      <c r="D33" s="24"/>
      <c r="E33" s="24"/>
      <c r="G33" s="24"/>
      <c r="H33" s="24"/>
      <c r="I33" s="24"/>
      <c r="J33" s="25"/>
      <c r="K33" s="35"/>
      <c r="L33" s="25"/>
    </row>
    <row r="34" spans="2:17" s="28" customFormat="1">
      <c r="D34" s="24"/>
      <c r="E34" s="35"/>
      <c r="G34" s="24"/>
      <c r="J34" s="29"/>
      <c r="K34" s="35"/>
      <c r="L34" s="29"/>
    </row>
    <row r="35" spans="2:17" s="28" customFormat="1">
      <c r="J35" s="29"/>
      <c r="K35" s="35"/>
      <c r="L35" s="29"/>
    </row>
    <row r="36" spans="2:17" s="28" customFormat="1">
      <c r="E36" s="35"/>
      <c r="J36" s="29"/>
      <c r="K36" s="35"/>
      <c r="L36" s="29"/>
    </row>
    <row r="37" spans="2:17" s="28" customFormat="1">
      <c r="E37" s="35"/>
      <c r="G37" s="24"/>
      <c r="J37" s="29"/>
      <c r="K37" s="35"/>
      <c r="L37" s="29"/>
      <c r="P37" s="31"/>
      <c r="Q37" s="27"/>
    </row>
    <row r="38" spans="2:17" s="28" customFormat="1">
      <c r="B38" s="24"/>
      <c r="C38" s="24"/>
      <c r="D38" s="24"/>
      <c r="E38" s="35"/>
      <c r="I38" s="24"/>
      <c r="J38" s="29"/>
      <c r="K38" s="35"/>
      <c r="L38" s="29"/>
    </row>
    <row r="39" spans="2:17" s="28" customFormat="1">
      <c r="B39" s="24"/>
      <c r="C39" s="24"/>
      <c r="D39" s="24"/>
      <c r="E39" s="35"/>
      <c r="H39" s="24"/>
      <c r="J39" s="29"/>
      <c r="K39" s="35"/>
      <c r="L39" s="29"/>
      <c r="N39" s="24"/>
    </row>
    <row r="40" spans="2:17" s="28" customFormat="1">
      <c r="B40" s="24"/>
      <c r="C40" s="24"/>
      <c r="D40" s="24"/>
      <c r="E40" s="35"/>
      <c r="H40" s="24"/>
      <c r="J40" s="29"/>
      <c r="K40" s="35"/>
      <c r="L40" s="29"/>
    </row>
    <row r="41" spans="2:17" s="28" customFormat="1">
      <c r="B41" s="35"/>
      <c r="C41" s="35"/>
      <c r="D41" s="35"/>
      <c r="E41" s="35"/>
      <c r="K41" s="29"/>
      <c r="L41" s="35"/>
      <c r="M41" s="29"/>
    </row>
    <row r="42" spans="2:17" s="28" customFormat="1">
      <c r="E42" s="35"/>
      <c r="K42" s="29"/>
      <c r="L42" s="35"/>
      <c r="M42" s="29"/>
    </row>
    <row r="43" spans="2:17" s="28" customFormat="1">
      <c r="E43" s="35"/>
      <c r="K43" s="29"/>
      <c r="L43" s="35"/>
      <c r="M43" s="29"/>
    </row>
    <row r="44" spans="2:17" s="28" customFormat="1">
      <c r="K44" s="29"/>
      <c r="L44" s="35"/>
      <c r="M44" s="29"/>
    </row>
    <row r="45" spans="2:17" s="28" customFormat="1">
      <c r="G45" s="24"/>
      <c r="K45" s="29"/>
      <c r="L45" s="35"/>
      <c r="M45" s="29"/>
    </row>
    <row r="46" spans="2:17" s="28" customFormat="1">
      <c r="E46" s="35"/>
      <c r="K46" s="29"/>
      <c r="L46" s="35"/>
      <c r="M46" s="29"/>
    </row>
    <row r="47" spans="2:17" s="28" customFormat="1">
      <c r="B47" s="24"/>
      <c r="C47" s="24"/>
      <c r="D47" s="24"/>
      <c r="E47" s="35"/>
      <c r="G47" s="24"/>
      <c r="H47" s="24"/>
      <c r="I47" s="24"/>
      <c r="J47" s="24"/>
      <c r="K47" s="25"/>
      <c r="L47" s="35"/>
      <c r="M47" s="25"/>
    </row>
    <row r="48" spans="2:17" s="28" customFormat="1">
      <c r="E48" s="35"/>
      <c r="K48" s="29"/>
      <c r="L48" s="35"/>
      <c r="M48" s="29"/>
    </row>
    <row r="49" spans="2:17" s="28" customFormat="1">
      <c r="B49" s="35"/>
      <c r="C49" s="35"/>
      <c r="D49" s="35"/>
      <c r="E49" s="35"/>
      <c r="G49" s="35"/>
      <c r="J49" s="24"/>
      <c r="K49" s="29"/>
      <c r="L49" s="35"/>
      <c r="M49" s="29"/>
    </row>
    <row r="50" spans="2:17" s="28" customFormat="1">
      <c r="D50"/>
      <c r="E50" s="35"/>
      <c r="K50" s="29"/>
      <c r="L50" s="35"/>
      <c r="M50" s="29"/>
      <c r="O50" s="30"/>
    </row>
    <row r="51" spans="2:17" s="28" customFormat="1">
      <c r="E51" s="35"/>
      <c r="K51" s="29"/>
      <c r="L51" s="35"/>
      <c r="M51" s="29"/>
    </row>
    <row r="52" spans="2:17" s="28" customFormat="1">
      <c r="E52" s="35"/>
      <c r="K52" s="29"/>
      <c r="L52" s="35"/>
      <c r="M52" s="29"/>
      <c r="O52" s="30"/>
    </row>
    <row r="53" spans="2:17" s="28" customFormat="1">
      <c r="E53" s="35"/>
      <c r="K53" s="29"/>
      <c r="L53" s="35"/>
      <c r="M53" s="29"/>
      <c r="P53" s="31"/>
      <c r="Q53" s="27"/>
    </row>
    <row r="54" spans="2:17" s="28" customFormat="1">
      <c r="E54" s="35"/>
      <c r="K54" s="29"/>
      <c r="L54" s="35"/>
      <c r="M54" s="29"/>
    </row>
    <row r="55" spans="2:17" s="28" customFormat="1">
      <c r="B55" s="35"/>
      <c r="C55" s="35"/>
      <c r="D55" s="35"/>
      <c r="E55" s="35"/>
      <c r="G55" s="35"/>
      <c r="J55" s="24"/>
      <c r="K55" s="29"/>
      <c r="L55" s="35"/>
      <c r="M55" s="29"/>
    </row>
    <row r="56" spans="2:17" s="28" customFormat="1">
      <c r="E56" s="35"/>
      <c r="K56" s="29"/>
      <c r="L56" s="35"/>
      <c r="M56" s="29"/>
    </row>
    <row r="57" spans="2:17" s="28" customFormat="1">
      <c r="E57" s="35"/>
      <c r="K57" s="29"/>
      <c r="L57" s="35"/>
      <c r="M57" s="29"/>
    </row>
    <row r="58" spans="2:17" s="28" customFormat="1">
      <c r="E58" s="35"/>
      <c r="K58" s="29"/>
      <c r="L58" s="35"/>
      <c r="M58" s="29"/>
    </row>
    <row r="59" spans="2:17" s="28" customFormat="1">
      <c r="E59" s="35"/>
      <c r="K59" s="29"/>
      <c r="L59" s="35"/>
      <c r="M59" s="29"/>
      <c r="O59" s="30"/>
    </row>
    <row r="60" spans="2:17" s="28" customFormat="1">
      <c r="E60" s="35"/>
      <c r="G60" s="24"/>
      <c r="K60" s="29"/>
      <c r="L60" s="35"/>
      <c r="M60" s="29"/>
    </row>
    <row r="61" spans="2:17" s="28" customFormat="1">
      <c r="B61" s="35"/>
      <c r="C61" s="35"/>
      <c r="D61" s="35"/>
      <c r="E61" s="35"/>
      <c r="K61" s="29"/>
      <c r="L61" s="35"/>
      <c r="M61" s="29"/>
      <c r="O61" s="30"/>
    </row>
    <row r="62" spans="2:17" s="28" customFormat="1">
      <c r="D62"/>
      <c r="E62" s="35"/>
      <c r="K62" s="29"/>
      <c r="L62" s="35"/>
      <c r="M62" s="29"/>
      <c r="O62" s="30"/>
    </row>
    <row r="63" spans="2:17" s="28" customFormat="1">
      <c r="E63" s="35"/>
      <c r="K63" s="29"/>
      <c r="L63" s="35"/>
      <c r="M63" s="29"/>
      <c r="O63" s="30"/>
    </row>
    <row r="64" spans="2:17" s="28" customFormat="1">
      <c r="E64" s="35"/>
      <c r="K64" s="29"/>
      <c r="L64" s="35"/>
      <c r="M64" s="29"/>
    </row>
  </sheetData>
  <sortState ref="B3:L40">
    <sortCondition descending="1" ref="H3:H40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388</v>
      </c>
      <c r="D1" s="24"/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297</v>
      </c>
      <c r="J2" t="s">
        <v>8</v>
      </c>
      <c r="K2" t="s">
        <v>9</v>
      </c>
      <c r="L2" t="s">
        <v>10</v>
      </c>
    </row>
    <row r="3" spans="1:14">
      <c r="A3" s="28"/>
      <c r="B3" s="28"/>
      <c r="C3" s="28"/>
      <c r="D3" s="28"/>
      <c r="E3" s="35"/>
      <c r="F3" s="28"/>
      <c r="G3" s="28"/>
      <c r="H3" s="28"/>
      <c r="I3" s="28"/>
      <c r="J3" s="29"/>
      <c r="K3" s="35"/>
      <c r="L3" s="29"/>
      <c r="M3" s="29"/>
      <c r="N3" s="24"/>
    </row>
    <row r="4" spans="1:14">
      <c r="A4" s="28"/>
      <c r="B4" s="35"/>
      <c r="C4" s="35"/>
      <c r="D4" s="35"/>
      <c r="E4" s="35"/>
      <c r="F4" s="28"/>
      <c r="G4" s="35"/>
      <c r="H4" s="28"/>
      <c r="I4" s="28"/>
      <c r="J4" s="29"/>
      <c r="K4" s="35"/>
      <c r="L4" s="29"/>
      <c r="M4" s="29"/>
      <c r="N4" s="24"/>
    </row>
    <row r="5" spans="1:14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/>
      <c r="M5" s="29"/>
      <c r="N5" s="24"/>
    </row>
    <row r="6" spans="1:14">
      <c r="A6" s="28"/>
      <c r="B6" s="28"/>
      <c r="C6" s="35"/>
      <c r="D6" s="35"/>
      <c r="E6" s="35"/>
      <c r="F6" s="28"/>
      <c r="G6" s="24"/>
      <c r="H6" s="28"/>
      <c r="I6" s="28"/>
      <c r="J6" s="29"/>
      <c r="K6" s="35"/>
      <c r="L6" s="29"/>
      <c r="M6" s="29"/>
      <c r="N6" s="24"/>
    </row>
    <row r="7" spans="1:14">
      <c r="A7" s="28"/>
      <c r="B7" s="28"/>
      <c r="C7" s="24"/>
      <c r="D7" s="28"/>
      <c r="E7" s="35"/>
      <c r="F7" s="28"/>
      <c r="G7" s="28"/>
      <c r="H7" s="28"/>
      <c r="I7" s="28"/>
      <c r="J7" s="29"/>
      <c r="K7" s="35"/>
      <c r="L7" s="29"/>
      <c r="M7" s="25"/>
      <c r="N7" s="28"/>
    </row>
    <row r="8" spans="1:14">
      <c r="A8" s="28"/>
      <c r="B8" s="28"/>
      <c r="C8" s="28"/>
      <c r="E8" s="35"/>
      <c r="F8" s="28"/>
      <c r="G8" s="24"/>
      <c r="H8" s="28"/>
      <c r="I8" s="28"/>
      <c r="J8" s="29"/>
      <c r="K8" s="35"/>
      <c r="L8" s="29"/>
      <c r="M8" s="29"/>
      <c r="N8" s="28"/>
    </row>
    <row r="9" spans="1:14">
      <c r="A9" s="28"/>
      <c r="B9" s="28"/>
      <c r="C9" s="28"/>
      <c r="D9" s="28"/>
      <c r="E9" s="35"/>
      <c r="F9" s="28"/>
      <c r="G9" s="24"/>
      <c r="H9" s="28"/>
      <c r="I9" s="28"/>
      <c r="J9" s="29"/>
      <c r="K9" s="35"/>
      <c r="L9" s="29"/>
      <c r="M9" s="29"/>
      <c r="N9" s="28"/>
    </row>
    <row r="10" spans="1:14">
      <c r="A10" s="28"/>
      <c r="B10" s="28"/>
      <c r="C10" s="28"/>
      <c r="D10" s="28"/>
      <c r="E10" s="35"/>
      <c r="F10" s="28"/>
      <c r="G10" s="24"/>
      <c r="H10" s="28"/>
      <c r="I10" s="28"/>
      <c r="J10" s="29"/>
      <c r="K10" s="35"/>
      <c r="L10" s="29"/>
      <c r="M10" s="29"/>
      <c r="N10" s="28"/>
    </row>
    <row r="11" spans="1:14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  <c r="M11" s="29"/>
      <c r="N11" s="28"/>
    </row>
    <row r="12" spans="1:14">
      <c r="A12" s="28"/>
      <c r="B12" s="24"/>
      <c r="C12" s="24"/>
      <c r="D12" s="24"/>
      <c r="E12" s="35"/>
      <c r="F12" s="28"/>
      <c r="G12" s="24"/>
      <c r="H12" s="28"/>
      <c r="I12" s="28"/>
      <c r="J12" s="29"/>
      <c r="K12" s="35"/>
      <c r="L12" s="29"/>
      <c r="M12" s="29"/>
      <c r="N12" s="28"/>
    </row>
    <row r="13" spans="1:14">
      <c r="A13" s="28"/>
      <c r="B13" s="28"/>
      <c r="C13" s="28"/>
      <c r="D13" s="28"/>
      <c r="E13" s="35"/>
      <c r="F13" s="28"/>
      <c r="G13" s="24"/>
      <c r="H13" s="28"/>
      <c r="I13" s="28"/>
      <c r="J13" s="29"/>
      <c r="K13" s="35"/>
      <c r="L13" s="29"/>
      <c r="M13" s="29"/>
      <c r="N13" s="28"/>
    </row>
    <row r="14" spans="1:14">
      <c r="A14" s="28"/>
      <c r="B14" s="24"/>
      <c r="C14" s="24"/>
      <c r="E14" s="24"/>
      <c r="F14" s="28"/>
      <c r="G14" s="24"/>
      <c r="H14" s="24"/>
      <c r="I14" s="24"/>
      <c r="J14" s="25"/>
      <c r="K14" s="35"/>
      <c r="L14" s="25"/>
      <c r="M14" s="29"/>
      <c r="N14" s="28"/>
    </row>
    <row r="15" spans="1:14">
      <c r="A15" s="28"/>
      <c r="B15" s="28"/>
      <c r="C15" s="28"/>
      <c r="D15" s="28"/>
      <c r="E15" s="28"/>
      <c r="F15" s="28"/>
      <c r="G15" s="28"/>
      <c r="H15" s="28"/>
      <c r="I15" s="28"/>
      <c r="J15" s="29"/>
      <c r="K15" s="35"/>
      <c r="L15" s="29"/>
      <c r="M15" s="29"/>
      <c r="N15" s="28"/>
    </row>
    <row r="16" spans="1:14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8"/>
      <c r="J17" s="29"/>
      <c r="K17" s="35"/>
      <c r="L17" s="29"/>
      <c r="M17" s="29"/>
      <c r="N17" s="28"/>
    </row>
    <row r="18" spans="1:14">
      <c r="A18" s="28"/>
      <c r="B18" s="35"/>
      <c r="C18" s="35"/>
      <c r="D18" s="35"/>
      <c r="E18" s="35"/>
      <c r="F18" s="28"/>
      <c r="G18" s="35"/>
      <c r="H18" s="28"/>
      <c r="I18" s="24"/>
      <c r="J18" s="29"/>
      <c r="K18" s="35"/>
      <c r="L18" s="29"/>
      <c r="M18" s="29"/>
      <c r="N18" s="28"/>
    </row>
    <row r="19" spans="1:14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35"/>
      <c r="L19" s="29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9"/>
      <c r="N20" s="28"/>
    </row>
    <row r="21" spans="1:14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9"/>
      <c r="N21" s="28"/>
    </row>
    <row r="22" spans="1:14">
      <c r="A22" s="28"/>
      <c r="B22" s="28"/>
      <c r="C22" s="28"/>
      <c r="D22" s="28"/>
      <c r="E22" s="35"/>
      <c r="F22" s="28"/>
      <c r="G22" s="24"/>
      <c r="H22" s="28"/>
      <c r="I22" s="28"/>
      <c r="J22" s="29"/>
      <c r="K22" s="35"/>
      <c r="L22" s="29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8"/>
      <c r="J23" s="29"/>
      <c r="K23" s="35"/>
      <c r="L23" s="29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8"/>
      <c r="J24" s="29"/>
      <c r="K24" s="35"/>
      <c r="L24" s="29"/>
      <c r="M24" s="29"/>
      <c r="N24" s="28"/>
    </row>
    <row r="25" spans="1:14">
      <c r="A25" s="28"/>
      <c r="B25" s="28"/>
      <c r="C25" s="28"/>
      <c r="D25" s="28"/>
      <c r="E25" s="35"/>
      <c r="F25" s="28"/>
      <c r="G25" s="28"/>
      <c r="H25" s="28"/>
      <c r="I25" s="28"/>
      <c r="J25" s="29"/>
      <c r="K25" s="35"/>
      <c r="L25" s="29"/>
      <c r="M25" s="29"/>
      <c r="N25" s="28"/>
    </row>
    <row r="26" spans="1:14">
      <c r="A26" s="28"/>
      <c r="B26" s="24"/>
      <c r="C26" s="24"/>
      <c r="D26" s="24"/>
      <c r="E26" s="35"/>
      <c r="F26" s="28"/>
      <c r="G26" s="24"/>
      <c r="H26" s="24"/>
      <c r="I26" s="24"/>
      <c r="J26" s="25"/>
      <c r="K26" s="35"/>
      <c r="L26" s="25"/>
      <c r="M26" s="29"/>
      <c r="N26" s="28"/>
    </row>
    <row r="27" spans="1:14">
      <c r="A27" s="28"/>
      <c r="B27" s="28"/>
      <c r="C27" s="28"/>
      <c r="D27" s="28"/>
      <c r="E27" s="35"/>
      <c r="F27" s="28"/>
      <c r="G27" s="28"/>
      <c r="H27" s="28"/>
      <c r="I27" s="28"/>
      <c r="J27" s="29"/>
      <c r="K27" s="35"/>
      <c r="L27" s="29"/>
      <c r="M27" s="29"/>
      <c r="N27" s="28"/>
    </row>
    <row r="28" spans="1:14">
      <c r="A28" s="28"/>
      <c r="B28" s="28"/>
      <c r="C28" s="28"/>
      <c r="D28" s="28"/>
      <c r="E28" s="35"/>
      <c r="F28" s="28"/>
      <c r="G28" s="24"/>
      <c r="H28" s="28"/>
      <c r="I28" s="28"/>
      <c r="J28" s="29"/>
      <c r="K28" s="35"/>
      <c r="L28" s="29"/>
      <c r="M28" s="29"/>
      <c r="N28" s="28"/>
    </row>
    <row r="29" spans="1:14">
      <c r="A29" s="28"/>
      <c r="C29" s="35"/>
      <c r="E29" s="35"/>
      <c r="F29" s="28"/>
      <c r="G29" s="24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3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8"/>
      <c r="C31" s="28"/>
      <c r="D31" s="28"/>
      <c r="E31" s="35"/>
      <c r="F31" s="28"/>
      <c r="G31" s="28"/>
      <c r="H31" s="28"/>
      <c r="I31" s="28"/>
      <c r="J31" s="29"/>
      <c r="K31" s="35"/>
      <c r="L31" s="29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/>
      <c r="M34" s="29"/>
      <c r="N34" s="28"/>
    </row>
    <row r="35" spans="1:14">
      <c r="A35" s="28"/>
      <c r="B35" s="28"/>
      <c r="C35" s="28"/>
      <c r="D35" s="28"/>
      <c r="E35" s="24"/>
      <c r="F35" s="28"/>
      <c r="G35" s="28"/>
      <c r="H35" s="28"/>
      <c r="I35" s="28"/>
      <c r="J35" s="29"/>
      <c r="K35" s="28"/>
      <c r="L35" s="29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28"/>
      <c r="L36" s="29"/>
      <c r="M36" s="29"/>
      <c r="N36" s="28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35"/>
      <c r="C38" s="35"/>
      <c r="D38" s="35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28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29"/>
      <c r="N40" s="28"/>
    </row>
    <row r="41" spans="1:14">
      <c r="A41" s="28"/>
      <c r="B41" s="35"/>
      <c r="C41" s="35"/>
      <c r="D41" s="35"/>
      <c r="E41" s="35"/>
      <c r="F41" s="28"/>
      <c r="G41" s="24"/>
      <c r="H41" s="28"/>
      <c r="I41" s="24"/>
      <c r="J41" s="29"/>
      <c r="K41" s="35"/>
      <c r="L41" s="29"/>
      <c r="M41" s="29"/>
      <c r="N41" s="28"/>
    </row>
    <row r="42" spans="1:14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9"/>
      <c r="N42" s="28"/>
    </row>
    <row r="43" spans="1:14">
      <c r="A43" s="28"/>
      <c r="B43" s="28"/>
      <c r="C43" s="28"/>
      <c r="D43" s="24"/>
      <c r="E43" s="35"/>
      <c r="F43" s="28"/>
      <c r="G43" s="28"/>
      <c r="H43" s="28"/>
      <c r="I43" s="28"/>
      <c r="J43" s="29"/>
      <c r="K43" s="35"/>
      <c r="L43" s="29"/>
      <c r="M43" s="29"/>
      <c r="N43" s="28"/>
    </row>
    <row r="44" spans="1:14">
      <c r="A44" s="28"/>
      <c r="B44" s="24"/>
      <c r="C44" s="24"/>
      <c r="D44" s="24"/>
      <c r="E44" s="35"/>
      <c r="F44" s="28"/>
      <c r="G44" s="28"/>
      <c r="H44" s="28"/>
      <c r="I44" s="28"/>
      <c r="J44" s="29"/>
      <c r="K44" s="35"/>
      <c r="L44" s="29"/>
      <c r="M44" s="29"/>
      <c r="N44" s="28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62"/>
  <sheetViews>
    <sheetView zoomScaleNormal="100" workbookViewId="0">
      <selection activeCell="A2" sqref="A2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7.7109375" customWidth="1"/>
    <col min="6" max="6" width="8.85546875" customWidth="1"/>
    <col min="7" max="7" width="7.42578125" customWidth="1"/>
    <col min="8" max="8" width="7" customWidth="1"/>
    <col min="9" max="9" width="2" customWidth="1"/>
    <col min="10" max="10" width="9.42578125" customWidth="1"/>
  </cols>
  <sheetData>
    <row r="1" spans="1:13" ht="20.25">
      <c r="A1" s="5" t="s">
        <v>389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297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8"/>
      <c r="H3" s="28"/>
      <c r="I3" s="28"/>
      <c r="J3" s="29"/>
      <c r="K3" s="35"/>
      <c r="L3" s="29"/>
      <c r="M3" s="28"/>
    </row>
    <row r="4" spans="1:13">
      <c r="A4" s="28"/>
      <c r="B4" s="28"/>
      <c r="C4" s="28"/>
      <c r="D4" s="28"/>
      <c r="E4" s="35"/>
      <c r="F4" s="28"/>
      <c r="G4" s="28"/>
      <c r="H4" s="28"/>
      <c r="I4" s="28"/>
      <c r="J4" s="29"/>
      <c r="K4" s="35"/>
      <c r="L4" s="29"/>
      <c r="M4" s="28"/>
    </row>
    <row r="5" spans="1:13">
      <c r="A5" s="28"/>
      <c r="B5" s="28"/>
      <c r="C5" s="28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8"/>
      <c r="C6" s="28"/>
      <c r="D6" s="28"/>
      <c r="E6" s="28"/>
      <c r="F6" s="28"/>
      <c r="G6" s="28"/>
      <c r="H6" s="28"/>
      <c r="I6" s="28"/>
      <c r="J6" s="29"/>
      <c r="K6" s="35"/>
      <c r="L6" s="29"/>
      <c r="M6" s="24"/>
    </row>
    <row r="7" spans="1:13">
      <c r="A7" s="28"/>
      <c r="B7" s="24"/>
      <c r="C7" s="24"/>
      <c r="D7" s="24"/>
      <c r="E7" s="35"/>
      <c r="F7" s="28"/>
      <c r="G7" s="28"/>
      <c r="H7" s="24"/>
      <c r="I7" s="28"/>
      <c r="J7" s="29"/>
      <c r="K7" s="35"/>
      <c r="L7" s="29"/>
      <c r="M7" s="28"/>
    </row>
    <row r="8" spans="1:13">
      <c r="A8" s="28"/>
      <c r="C8" s="35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8"/>
      <c r="C9" s="35"/>
      <c r="D9" s="35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4"/>
      <c r="H10" s="28"/>
      <c r="I10" s="28"/>
      <c r="J10" s="29"/>
      <c r="K10" s="35"/>
      <c r="L10" s="29"/>
      <c r="M10" s="28"/>
    </row>
    <row r="11" spans="1:13">
      <c r="A11" s="28"/>
      <c r="B11" s="35"/>
      <c r="C11" s="35"/>
      <c r="D11" s="35"/>
      <c r="E11" s="35"/>
      <c r="F11" s="28"/>
      <c r="G11" s="35"/>
      <c r="H11" s="28"/>
      <c r="I11" s="24"/>
      <c r="J11" s="29"/>
      <c r="K11" s="35"/>
      <c r="L11" s="29"/>
      <c r="M11" s="28"/>
    </row>
    <row r="12" spans="1:13">
      <c r="A12" s="28"/>
      <c r="B12" s="28"/>
      <c r="C12" s="28"/>
      <c r="D12" s="28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4"/>
      <c r="C13" s="24"/>
      <c r="D13" s="24"/>
      <c r="E13" s="35"/>
      <c r="F13" s="28"/>
      <c r="G13" s="24"/>
      <c r="H13" s="28"/>
      <c r="I13" s="28"/>
      <c r="J13" s="29"/>
      <c r="K13" s="35"/>
      <c r="L13" s="29"/>
      <c r="M13" s="28"/>
    </row>
    <row r="14" spans="1:13">
      <c r="A14" s="28"/>
      <c r="B14" s="24"/>
      <c r="C14" s="24"/>
      <c r="D14" s="24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8"/>
    </row>
    <row r="17" spans="1:13">
      <c r="A17" s="28"/>
      <c r="B17" s="24"/>
      <c r="C17" s="24"/>
      <c r="D17" s="24"/>
      <c r="E17" s="24"/>
      <c r="F17" s="28"/>
      <c r="G17" s="28"/>
      <c r="H17" s="24"/>
      <c r="I17" s="28"/>
      <c r="J17" s="29"/>
      <c r="K17" s="35"/>
      <c r="L17" s="29"/>
      <c r="M17" s="28"/>
    </row>
    <row r="18" spans="1:13">
      <c r="A18" s="28"/>
      <c r="B18" s="24"/>
      <c r="C18" s="24"/>
      <c r="D18" s="24"/>
      <c r="E18" s="35"/>
      <c r="F18" s="28"/>
      <c r="G18" s="28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28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28"/>
      <c r="C24" s="28"/>
      <c r="D24" s="28"/>
      <c r="E24" s="35"/>
      <c r="F24" s="28"/>
      <c r="G24" s="24"/>
      <c r="H24" s="28"/>
      <c r="I24" s="28"/>
      <c r="J24" s="29"/>
      <c r="K24" s="35"/>
      <c r="L24" s="29"/>
      <c r="M24" s="28"/>
    </row>
    <row r="25" spans="1:13">
      <c r="A25" s="28"/>
      <c r="B25" s="24"/>
      <c r="C25" s="24"/>
      <c r="D25" s="24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28"/>
      <c r="C26" s="28"/>
      <c r="D26" s="28"/>
      <c r="E26" s="35"/>
      <c r="F26" s="28"/>
      <c r="G26" s="28"/>
      <c r="H26" s="28"/>
      <c r="I26" s="28"/>
      <c r="J26" s="29"/>
      <c r="K26" s="35"/>
      <c r="L26" s="29"/>
      <c r="M26" s="28"/>
    </row>
    <row r="27" spans="1:13">
      <c r="A27" s="28"/>
      <c r="B27" s="28"/>
      <c r="C27" s="28"/>
      <c r="D27" s="24"/>
      <c r="E27" s="35"/>
      <c r="F27" s="28"/>
      <c r="G27" s="28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8"/>
    </row>
    <row r="29" spans="1:13">
      <c r="A29" s="28"/>
      <c r="B29" s="28"/>
      <c r="C29" s="28"/>
      <c r="D29" s="28"/>
      <c r="E29" s="35"/>
      <c r="F29" s="28"/>
      <c r="G29" s="28"/>
      <c r="H29" s="28"/>
      <c r="I29" s="28"/>
      <c r="J29" s="29"/>
      <c r="K29" s="35"/>
      <c r="L29" s="29"/>
      <c r="M29" s="28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35"/>
      <c r="F31" s="28"/>
      <c r="G31" s="24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35"/>
      <c r="F32" s="28"/>
      <c r="G32" s="28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8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4"/>
      <c r="C35" s="24"/>
      <c r="D35" s="24"/>
      <c r="E35" s="35"/>
      <c r="F35" s="28"/>
      <c r="G35" s="24"/>
      <c r="H35" s="28"/>
      <c r="I35" s="28"/>
      <c r="J35" s="29"/>
      <c r="K35" s="35"/>
      <c r="L35" s="29"/>
      <c r="M35" s="28"/>
    </row>
    <row r="36" spans="1:13">
      <c r="A36" s="28"/>
      <c r="B36" s="35"/>
      <c r="C36" s="35"/>
      <c r="D36" s="35"/>
      <c r="E36" s="35"/>
      <c r="F36" s="28"/>
      <c r="G36" s="24"/>
      <c r="H36" s="28"/>
      <c r="I36" s="28"/>
      <c r="J36" s="29"/>
      <c r="K36" s="35"/>
      <c r="L36" s="29"/>
      <c r="M36" s="28"/>
    </row>
    <row r="37" spans="1:13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8"/>
    </row>
    <row r="39" spans="1:13">
      <c r="A39" s="28"/>
      <c r="B39" s="28"/>
      <c r="C39" s="28"/>
      <c r="D39" s="28"/>
      <c r="E39" s="35"/>
      <c r="F39" s="28"/>
      <c r="G39" s="24"/>
      <c r="H39" s="28"/>
      <c r="I39" s="28"/>
      <c r="J39" s="29"/>
      <c r="K39" s="35"/>
      <c r="L39" s="29"/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28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35"/>
      <c r="F43" s="28"/>
      <c r="G43" s="24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24"/>
      <c r="F44" s="28"/>
      <c r="G44" s="28"/>
      <c r="H44" s="28"/>
      <c r="I44" s="28"/>
      <c r="J44" s="29"/>
      <c r="K44" s="28"/>
      <c r="L44" s="29"/>
      <c r="M44" s="28"/>
    </row>
    <row r="45" spans="1:13">
      <c r="A45" s="28"/>
      <c r="B45" s="28"/>
      <c r="C45" s="3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4"/>
      <c r="H46" s="28"/>
      <c r="I46" s="28"/>
      <c r="J46" s="29"/>
      <c r="K46" s="35"/>
      <c r="L46" s="29"/>
      <c r="M46" s="28"/>
    </row>
    <row r="47" spans="1:13">
      <c r="A47" s="28"/>
      <c r="B47" s="28"/>
      <c r="C47" s="28"/>
      <c r="D47" s="28"/>
      <c r="E47" s="35"/>
      <c r="F47" s="28"/>
      <c r="G47" s="28"/>
      <c r="H47" s="28"/>
      <c r="I47" s="28"/>
      <c r="J47" s="29"/>
      <c r="K47" s="35"/>
      <c r="L47" s="29"/>
      <c r="M47" s="28"/>
    </row>
    <row r="48" spans="1:13">
      <c r="A48" s="28"/>
      <c r="B48" s="35"/>
      <c r="C48" s="35"/>
      <c r="D48" s="35"/>
      <c r="E48" s="35"/>
      <c r="F48" s="28"/>
      <c r="G48" s="35"/>
      <c r="H48" s="28"/>
      <c r="I48" s="28"/>
      <c r="J48" s="29"/>
      <c r="K48" s="35"/>
      <c r="L48" s="29"/>
      <c r="M48" s="28"/>
    </row>
    <row r="49" spans="1:13">
      <c r="A49" s="28"/>
      <c r="B49" s="28"/>
      <c r="C49" s="28"/>
      <c r="D49" s="24"/>
      <c r="E49" s="35"/>
      <c r="F49" s="28"/>
      <c r="G49" s="24"/>
      <c r="H49" s="28"/>
      <c r="I49" s="28"/>
      <c r="J49" s="29"/>
      <c r="K49" s="35"/>
      <c r="L49" s="29"/>
      <c r="M49" s="28"/>
    </row>
    <row r="50" spans="1:13">
      <c r="A50" s="28"/>
      <c r="B50" s="35"/>
      <c r="C50" s="35"/>
      <c r="D50" s="35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4"/>
      <c r="C51" s="24"/>
      <c r="D51" s="24"/>
      <c r="E51" s="35"/>
      <c r="F51" s="28"/>
      <c r="G51" s="28"/>
      <c r="H51" s="24"/>
      <c r="I51" s="28"/>
      <c r="J51" s="29"/>
      <c r="K51" s="35"/>
      <c r="L51" s="29"/>
      <c r="M51" s="28"/>
    </row>
    <row r="52" spans="1:13">
      <c r="A52" s="28"/>
      <c r="B52" s="24"/>
      <c r="C52" s="24"/>
      <c r="D52" s="24"/>
      <c r="E52" s="35"/>
      <c r="F52" s="28"/>
      <c r="G52" s="28"/>
      <c r="H52" s="28"/>
      <c r="I52" s="24"/>
      <c r="J52" s="29"/>
      <c r="K52" s="35"/>
      <c r="L52" s="29"/>
      <c r="M52" s="28"/>
    </row>
    <row r="53" spans="1:13">
      <c r="A53" s="28"/>
      <c r="B53" s="28"/>
      <c r="C53" s="28"/>
      <c r="D53" s="28"/>
      <c r="E53" s="24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8"/>
      <c r="E54" s="35"/>
      <c r="F54" s="28"/>
      <c r="G54" s="28"/>
      <c r="H54" s="28"/>
      <c r="I54" s="28"/>
      <c r="J54" s="29"/>
      <c r="K54" s="35"/>
      <c r="L54" s="29"/>
      <c r="M54" s="28"/>
    </row>
    <row r="55" spans="1:13">
      <c r="A55" s="28"/>
      <c r="B55" s="35"/>
      <c r="C55" s="35"/>
      <c r="D55" s="35"/>
      <c r="E55" s="35"/>
      <c r="F55" s="28"/>
      <c r="G55" s="35"/>
      <c r="H55" s="28"/>
      <c r="I55" s="28"/>
      <c r="J55" s="29"/>
      <c r="K55" s="35"/>
      <c r="L55" s="29"/>
      <c r="M55" s="28"/>
    </row>
    <row r="56" spans="1:13">
      <c r="A56" s="28"/>
      <c r="B56" s="24"/>
      <c r="C56" s="24"/>
      <c r="D56" s="24"/>
      <c r="E56" s="35"/>
      <c r="F56" s="28"/>
      <c r="G56" s="28"/>
      <c r="H56" s="28"/>
      <c r="I56" s="28"/>
      <c r="J56" s="29"/>
      <c r="K56" s="35"/>
      <c r="L56" s="29"/>
      <c r="M56" s="28"/>
    </row>
    <row r="57" spans="1:13">
      <c r="A57" s="28"/>
      <c r="B57" s="24"/>
      <c r="C57" s="24"/>
      <c r="D57" s="24"/>
      <c r="E57" s="35"/>
      <c r="F57" s="28"/>
      <c r="G57" s="24"/>
      <c r="H57" s="28"/>
      <c r="I57" s="24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8"/>
    </row>
    <row r="59" spans="1:13">
      <c r="A59" s="28"/>
      <c r="B59" s="28"/>
      <c r="C59" s="28"/>
      <c r="D59" s="28"/>
      <c r="E59" s="35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35"/>
      <c r="C61" s="35"/>
      <c r="D61" s="35"/>
      <c r="E61" s="35"/>
      <c r="F61" s="28"/>
      <c r="G61" s="35"/>
      <c r="H61" s="28"/>
      <c r="I61" s="28"/>
      <c r="J61" s="29"/>
      <c r="K61" s="35"/>
      <c r="L61" s="29"/>
      <c r="M61" s="28"/>
    </row>
    <row r="62" spans="1:13">
      <c r="A62" s="28"/>
      <c r="B62" s="24"/>
      <c r="C62" s="24"/>
      <c r="D62" s="24"/>
      <c r="E62" s="35"/>
      <c r="F62" s="28"/>
      <c r="G62" s="28"/>
      <c r="H62" s="28"/>
      <c r="I62" s="28"/>
      <c r="J62" s="29"/>
      <c r="K62" s="35"/>
      <c r="L62" s="29"/>
      <c r="M62" s="28"/>
    </row>
  </sheetData>
  <sortState ref="B3:L62">
    <sortCondition descending="1" ref="H3:H62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A2" sqref="A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8.855468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390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297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/>
      <c r="M3" s="24"/>
    </row>
    <row r="4" spans="1:13">
      <c r="A4" s="28"/>
      <c r="B4" s="28"/>
      <c r="C4" s="28"/>
      <c r="E4" s="35"/>
      <c r="F4" s="28"/>
      <c r="G4" s="24"/>
      <c r="H4" s="28"/>
      <c r="I4" s="28"/>
      <c r="J4" s="29"/>
      <c r="K4" s="35"/>
      <c r="L4" s="29"/>
      <c r="M4" s="28"/>
    </row>
    <row r="5" spans="1:13">
      <c r="A5" s="28"/>
      <c r="B5" s="24"/>
      <c r="C5" s="24"/>
      <c r="D5" s="24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4"/>
      <c r="C6" s="24"/>
      <c r="D6" s="24"/>
      <c r="E6" s="35"/>
      <c r="F6" s="28"/>
      <c r="G6" s="24"/>
      <c r="H6" s="28"/>
      <c r="I6" s="28"/>
      <c r="J6" s="29"/>
      <c r="K6" s="35"/>
      <c r="L6" s="29"/>
      <c r="M6" s="28"/>
    </row>
    <row r="7" spans="1:13">
      <c r="A7" s="28"/>
      <c r="B7" s="28"/>
      <c r="C7" s="35"/>
      <c r="D7" s="35"/>
      <c r="E7" s="35"/>
      <c r="F7" s="28"/>
      <c r="G7" s="24"/>
      <c r="H7" s="28"/>
      <c r="I7" s="28"/>
      <c r="J7" s="29"/>
      <c r="K7" s="35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4"/>
      <c r="C9" s="24"/>
      <c r="D9" s="24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/>
      <c r="M10" s="28"/>
    </row>
    <row r="11" spans="1:13">
      <c r="A11" s="28"/>
      <c r="B11" s="28"/>
      <c r="C11" s="28"/>
      <c r="E11" s="35"/>
      <c r="F11" s="28"/>
      <c r="G11" s="28"/>
      <c r="H11" s="28"/>
      <c r="I11" s="28"/>
      <c r="J11" s="29"/>
      <c r="K11" s="35"/>
      <c r="L11" s="29"/>
      <c r="M11" s="28"/>
    </row>
    <row r="12" spans="1:13">
      <c r="A12" s="28"/>
      <c r="B12" s="28"/>
      <c r="C12" s="28"/>
      <c r="D12" s="24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/>
      <c r="M13" s="28"/>
    </row>
    <row r="14" spans="1:13">
      <c r="A14" s="28"/>
      <c r="B14" s="28"/>
      <c r="C14" s="28"/>
      <c r="D14" s="28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4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/>
      <c r="M16" s="28"/>
    </row>
    <row r="17" spans="1:13">
      <c r="A17" s="28"/>
      <c r="B17" s="28"/>
      <c r="C17" s="38"/>
      <c r="D17" s="28"/>
      <c r="E17" s="35"/>
      <c r="F17" s="28"/>
      <c r="G17" s="24"/>
      <c r="H17" s="28"/>
      <c r="I17" s="28"/>
      <c r="J17" s="29"/>
      <c r="K17" s="35"/>
      <c r="L17" s="29"/>
      <c r="M17" s="28"/>
    </row>
    <row r="18" spans="1:13">
      <c r="A18" s="28"/>
      <c r="C18" s="35"/>
      <c r="E18" s="35"/>
      <c r="F18" s="28"/>
      <c r="G18" s="24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4"/>
      <c r="H19" s="28"/>
      <c r="I19" s="28"/>
      <c r="J19" s="29"/>
      <c r="K19" s="35"/>
      <c r="L19" s="29"/>
      <c r="M19" s="28"/>
    </row>
    <row r="20" spans="1:13">
      <c r="A20" s="28"/>
      <c r="B20" s="35"/>
      <c r="C20" s="35"/>
      <c r="D20" s="35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4"/>
      <c r="C23" s="24"/>
      <c r="D23" s="24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35"/>
      <c r="E24" s="35"/>
      <c r="F24" s="28"/>
      <c r="G24" s="28"/>
      <c r="H24" s="28"/>
      <c r="I24" s="28"/>
      <c r="J24" s="29"/>
      <c r="K24" s="35"/>
      <c r="L24" s="29"/>
      <c r="M24" s="28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35"/>
      <c r="C26" s="35"/>
      <c r="D26" s="35"/>
      <c r="E26" s="35"/>
      <c r="F26" s="28"/>
      <c r="G26" s="24"/>
      <c r="H26" s="28"/>
      <c r="I26" s="24"/>
      <c r="J26" s="29"/>
      <c r="K26" s="35"/>
      <c r="L26" s="29"/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4"/>
      <c r="H28" s="28"/>
      <c r="I28" s="28"/>
      <c r="J28" s="29"/>
      <c r="K28" s="35"/>
      <c r="L28" s="29"/>
      <c r="M28" s="28"/>
    </row>
    <row r="29" spans="1:13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4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28"/>
      <c r="F32" s="28"/>
      <c r="G32" s="24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4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8"/>
      <c r="C35" s="28"/>
      <c r="D35" s="28"/>
      <c r="E35" s="35"/>
      <c r="F35" s="28"/>
      <c r="G35" s="28"/>
      <c r="H35" s="28"/>
      <c r="I35" s="28"/>
      <c r="J35" s="29"/>
      <c r="K35" s="35"/>
      <c r="L35" s="29"/>
      <c r="M35" s="28"/>
    </row>
    <row r="36" spans="1:13">
      <c r="A36" s="28"/>
      <c r="B36" s="24"/>
      <c r="C36" s="24"/>
      <c r="D36" s="24"/>
      <c r="E36" s="24"/>
      <c r="F36" s="28"/>
      <c r="G36" s="28"/>
      <c r="H36" s="28"/>
      <c r="I36" s="28"/>
      <c r="J36" s="29"/>
      <c r="K36" s="35"/>
      <c r="L36" s="29"/>
      <c r="M36" s="28"/>
    </row>
    <row r="37" spans="1:13">
      <c r="A37" s="28"/>
      <c r="B37" s="35"/>
      <c r="C37" s="35"/>
      <c r="D37" s="35"/>
      <c r="E37" s="35"/>
      <c r="F37" s="28"/>
      <c r="G37" s="28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24"/>
      <c r="F38" s="28"/>
      <c r="G38" s="28"/>
      <c r="H38" s="28"/>
      <c r="I38" s="28"/>
      <c r="J38" s="29"/>
      <c r="K38" s="28"/>
      <c r="L38" s="29"/>
      <c r="M38" s="28"/>
    </row>
    <row r="39" spans="1:13">
      <c r="A39" s="28"/>
      <c r="B39" s="28"/>
      <c r="C39" s="28"/>
      <c r="D39" s="28"/>
      <c r="E39" s="35"/>
      <c r="F39" s="28"/>
      <c r="G39" s="28"/>
      <c r="H39" s="28"/>
      <c r="I39" s="28"/>
      <c r="J39" s="29"/>
      <c r="K39" s="35"/>
      <c r="L39" s="29"/>
      <c r="M39" s="28"/>
    </row>
    <row r="40" spans="1:13">
      <c r="A40" s="28"/>
      <c r="B40" s="35"/>
      <c r="C40" s="35"/>
      <c r="D40" s="35"/>
      <c r="E40" s="35"/>
      <c r="F40" s="28"/>
      <c r="G40" s="35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35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28"/>
      <c r="F43" s="28"/>
      <c r="G43" s="28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35"/>
      <c r="F44" s="28"/>
      <c r="G44" s="28"/>
      <c r="H44" s="28"/>
      <c r="I44" s="28"/>
      <c r="J44" s="29"/>
      <c r="K44" s="35"/>
      <c r="L44" s="29"/>
      <c r="M44" s="28"/>
    </row>
    <row r="45" spans="1:13">
      <c r="A45" s="28"/>
      <c r="B45" s="28"/>
      <c r="C45" s="2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8"/>
      <c r="H46" s="28"/>
      <c r="I46" s="28"/>
      <c r="J46" s="29"/>
      <c r="K46" s="35"/>
      <c r="L46" s="29"/>
      <c r="M46" s="28"/>
    </row>
    <row r="47" spans="1:13">
      <c r="A47" s="28"/>
      <c r="B47" s="35"/>
      <c r="C47" s="35"/>
      <c r="D47" s="35"/>
      <c r="E47" s="35"/>
      <c r="F47" s="28"/>
      <c r="G47" s="24"/>
      <c r="H47" s="28"/>
      <c r="I47" s="28"/>
      <c r="J47" s="29"/>
      <c r="K47" s="35"/>
      <c r="L47" s="29"/>
      <c r="M47" s="28"/>
    </row>
    <row r="48" spans="1:13">
      <c r="A48" s="28"/>
      <c r="B48" s="24"/>
      <c r="C48" s="24"/>
      <c r="D48" s="24"/>
      <c r="E48" s="35"/>
      <c r="F48" s="28"/>
      <c r="G48" s="28"/>
      <c r="H48" s="28"/>
      <c r="I48" s="28"/>
      <c r="J48" s="29"/>
      <c r="K48" s="35"/>
      <c r="L48" s="29"/>
      <c r="M48" s="28"/>
    </row>
    <row r="49" spans="1:13">
      <c r="A49" s="28"/>
      <c r="B49" s="35"/>
      <c r="C49" s="35"/>
      <c r="D49" s="35"/>
      <c r="E49" s="35"/>
      <c r="F49" s="28"/>
      <c r="G49" s="35"/>
      <c r="H49" s="28"/>
      <c r="I49" s="28"/>
      <c r="J49" s="29"/>
      <c r="K49" s="35"/>
      <c r="L49" s="29"/>
      <c r="M49" s="28"/>
    </row>
    <row r="50" spans="1:13">
      <c r="A50" s="28"/>
      <c r="B50" s="28"/>
      <c r="C50" s="28"/>
      <c r="D50" s="28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8"/>
      <c r="C51" s="28"/>
      <c r="D51" s="28"/>
      <c r="E51" s="35"/>
      <c r="F51" s="28"/>
      <c r="G51" s="24"/>
      <c r="H51" s="28"/>
      <c r="I51" s="28"/>
      <c r="J51" s="29"/>
      <c r="K51" s="35"/>
      <c r="L51" s="29"/>
      <c r="M51" s="28"/>
    </row>
    <row r="52" spans="1:13">
      <c r="A52" s="28"/>
      <c r="B52" s="28"/>
      <c r="C52" s="28"/>
      <c r="D52" s="28"/>
      <c r="E52" s="35"/>
      <c r="F52" s="28"/>
      <c r="G52" s="24"/>
      <c r="H52" s="28"/>
      <c r="I52" s="28"/>
      <c r="J52" s="29"/>
      <c r="K52" s="35"/>
      <c r="L52" s="29"/>
      <c r="M52" s="28"/>
    </row>
    <row r="53" spans="1:13">
      <c r="A53" s="28"/>
      <c r="B53" s="28"/>
      <c r="C53" s="28"/>
      <c r="D53" s="24"/>
      <c r="E53" s="35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4"/>
      <c r="D54" s="28"/>
      <c r="E54" s="28"/>
      <c r="F54" s="28"/>
      <c r="G54" s="24"/>
      <c r="H54" s="28"/>
      <c r="I54" s="28"/>
      <c r="J54" s="29"/>
      <c r="K54" s="35"/>
      <c r="L54" s="29"/>
      <c r="M54" s="28"/>
    </row>
    <row r="55" spans="1:13">
      <c r="A55" s="28"/>
      <c r="B55" s="24"/>
      <c r="C55" s="24"/>
      <c r="D55" s="24"/>
      <c r="E55" s="35"/>
      <c r="F55" s="28"/>
      <c r="G55" s="28"/>
      <c r="H55" s="28"/>
      <c r="I55" s="28"/>
      <c r="J55" s="29"/>
      <c r="K55" s="35"/>
      <c r="L55" s="29"/>
      <c r="M55" s="24"/>
    </row>
    <row r="56" spans="1:13">
      <c r="A56" s="28"/>
      <c r="B56" s="24"/>
      <c r="C56" s="24"/>
      <c r="D56" s="24"/>
      <c r="E56" s="24"/>
      <c r="F56" s="28"/>
      <c r="G56" s="24"/>
      <c r="H56" s="24"/>
      <c r="I56" s="24"/>
      <c r="J56" s="25"/>
      <c r="K56" s="35"/>
      <c r="L56" s="25"/>
      <c r="M56" s="28"/>
    </row>
    <row r="57" spans="1:13">
      <c r="A57" s="28"/>
      <c r="B57" s="28"/>
      <c r="C57" s="28"/>
      <c r="D57" s="28"/>
      <c r="E57" s="35"/>
      <c r="F57" s="28"/>
      <c r="G57" s="28"/>
      <c r="H57" s="28"/>
      <c r="I57" s="28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4"/>
    </row>
    <row r="59" spans="1:13">
      <c r="A59" s="28"/>
      <c r="B59" s="24"/>
      <c r="C59" s="24"/>
      <c r="D59" s="24"/>
      <c r="E59" s="24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28"/>
      <c r="C61" s="28"/>
      <c r="D61" s="28"/>
      <c r="E61" s="35"/>
      <c r="F61" s="28"/>
      <c r="G61" s="28"/>
      <c r="H61" s="28"/>
      <c r="I61" s="28"/>
      <c r="J61" s="29"/>
      <c r="K61" s="35"/>
      <c r="L61" s="29"/>
      <c r="M61" s="24"/>
    </row>
  </sheetData>
  <sortState ref="B3:M61">
    <sortCondition descending="1" ref="H3:H61"/>
  </sortState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M25"/>
  <sheetViews>
    <sheetView topLeftCell="A2" zoomScaleNormal="100" workbookViewId="0">
      <selection activeCell="A6" sqref="A6"/>
    </sheetView>
  </sheetViews>
  <sheetFormatPr baseColWidth="10" defaultRowHeight="12.75"/>
  <cols>
    <col min="1" max="1" width="4.7109375" customWidth="1"/>
    <col min="2" max="2" width="9.5703125" customWidth="1"/>
    <col min="3" max="3" width="21.28515625" customWidth="1"/>
    <col min="5" max="12" width="8" customWidth="1"/>
  </cols>
  <sheetData>
    <row r="2" spans="1:13" ht="20.25">
      <c r="A2" s="5" t="s">
        <v>520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297</v>
      </c>
      <c r="J5" t="s">
        <v>8</v>
      </c>
      <c r="K5" t="s">
        <v>9</v>
      </c>
      <c r="L5" t="s">
        <v>10</v>
      </c>
    </row>
    <row r="6" spans="1:13">
      <c r="A6" s="28"/>
      <c r="B6" s="28"/>
      <c r="C6" s="28"/>
      <c r="D6" s="28"/>
      <c r="E6" s="35"/>
      <c r="F6" s="28"/>
      <c r="G6" s="24"/>
      <c r="H6" s="28"/>
      <c r="I6" s="24"/>
      <c r="J6" s="29"/>
      <c r="K6" s="35"/>
      <c r="L6" s="29"/>
      <c r="M6" s="24"/>
    </row>
    <row r="7" spans="1:13">
      <c r="A7" s="28"/>
      <c r="B7" s="28"/>
      <c r="C7" s="28"/>
      <c r="D7" s="28"/>
      <c r="E7" s="24"/>
      <c r="F7" s="28"/>
      <c r="G7" s="28"/>
      <c r="H7" s="28"/>
      <c r="I7" s="24"/>
      <c r="J7" s="29"/>
      <c r="K7" s="28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4"/>
      <c r="J8" s="29"/>
      <c r="K8" s="35"/>
      <c r="L8" s="29"/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4"/>
      <c r="J9" s="29"/>
      <c r="K9" s="35"/>
      <c r="L9" s="29"/>
      <c r="M9" s="28"/>
    </row>
    <row r="10" spans="1:13">
      <c r="A10" s="28"/>
      <c r="B10" s="28"/>
      <c r="C10" s="28"/>
      <c r="D10" s="28"/>
      <c r="E10" s="28"/>
      <c r="F10" s="28"/>
      <c r="G10" s="28"/>
      <c r="H10" s="28"/>
      <c r="I10" s="24"/>
      <c r="J10" s="29"/>
      <c r="K10" s="35"/>
      <c r="L10" s="29"/>
      <c r="M10" s="28"/>
    </row>
    <row r="11" spans="1:13">
      <c r="A11" s="28"/>
      <c r="B11" s="24"/>
      <c r="C11" s="24"/>
      <c r="D11" s="24"/>
      <c r="E11" s="24"/>
      <c r="F11" s="28"/>
      <c r="G11" s="24"/>
      <c r="H11" s="24"/>
      <c r="I11" s="24"/>
      <c r="J11" s="25"/>
      <c r="K11" s="35"/>
      <c r="L11" s="25"/>
      <c r="M11" s="28"/>
    </row>
    <row r="12" spans="1:13">
      <c r="A12" s="28"/>
      <c r="B12" s="28"/>
      <c r="C12" s="28"/>
      <c r="D12" s="28"/>
      <c r="E12" s="28"/>
      <c r="F12" s="28"/>
      <c r="G12" s="28"/>
      <c r="H12" s="28"/>
      <c r="I12" s="24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4"/>
      <c r="J13" s="29"/>
      <c r="K13" s="35"/>
      <c r="L13" s="29"/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4"/>
      <c r="J14" s="29"/>
      <c r="K14" s="35"/>
      <c r="L14" s="29"/>
      <c r="M14" s="28"/>
    </row>
    <row r="15" spans="1:13">
      <c r="A15" s="28"/>
      <c r="B15" s="28"/>
      <c r="C15" s="28"/>
      <c r="D15" s="28"/>
      <c r="E15" s="28"/>
      <c r="F15" s="28"/>
      <c r="G15" s="28"/>
      <c r="H15" s="28"/>
      <c r="I15" s="24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4"/>
      <c r="J16" s="29"/>
      <c r="K16" s="35"/>
      <c r="L16" s="29"/>
      <c r="M16" s="28"/>
    </row>
    <row r="17" spans="1:13">
      <c r="A17" s="28"/>
      <c r="B17" s="28"/>
      <c r="C17" s="28"/>
      <c r="D17" s="28"/>
      <c r="E17" s="35"/>
      <c r="F17" s="28"/>
      <c r="G17" s="28"/>
      <c r="H17" s="28"/>
      <c r="I17" s="24"/>
      <c r="J17" s="29"/>
      <c r="K17" s="35"/>
      <c r="L17" s="29"/>
      <c r="M17" s="28"/>
    </row>
    <row r="18" spans="1:13">
      <c r="A18" s="28"/>
      <c r="B18" s="28"/>
      <c r="C18" s="28"/>
      <c r="D18" s="28"/>
      <c r="E18" s="35"/>
      <c r="F18" s="28"/>
      <c r="G18" s="28"/>
      <c r="H18" s="28"/>
      <c r="I18" s="24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4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4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8"/>
      <c r="K21" s="29"/>
      <c r="L21" s="35"/>
      <c r="M21" s="29"/>
    </row>
    <row r="22" spans="1:13">
      <c r="A22" s="28"/>
      <c r="C22" s="35"/>
      <c r="D22" s="35"/>
      <c r="E22" s="35"/>
      <c r="F22" s="28"/>
      <c r="G22" s="24"/>
      <c r="H22" s="28"/>
      <c r="I22" s="28"/>
      <c r="J22" s="28"/>
      <c r="K22" s="29"/>
      <c r="L22" s="35"/>
      <c r="M22" s="29"/>
    </row>
    <row r="23" spans="1:13">
      <c r="A23" s="28"/>
      <c r="B23" s="28"/>
      <c r="C23" s="28"/>
      <c r="D23" s="28"/>
      <c r="E23" s="35"/>
      <c r="F23" s="28"/>
      <c r="G23" s="24"/>
      <c r="H23" s="28"/>
      <c r="I23" s="28"/>
      <c r="J23" s="28"/>
      <c r="K23" s="29"/>
      <c r="L23" s="35"/>
      <c r="M23" s="29"/>
    </row>
    <row r="24" spans="1:13">
      <c r="A24" s="28"/>
      <c r="B24" s="28"/>
      <c r="C24" s="28"/>
      <c r="D24" s="28"/>
      <c r="E24" s="35"/>
      <c r="F24" s="28"/>
      <c r="G24" s="28"/>
      <c r="H24" s="28"/>
      <c r="I24" s="28"/>
      <c r="J24" s="28"/>
      <c r="K24" s="29"/>
      <c r="L24" s="35"/>
      <c r="M24" s="29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8"/>
      <c r="K25" s="29"/>
      <c r="L25" s="35"/>
      <c r="M25" s="29"/>
    </row>
  </sheetData>
  <sortState ref="B6:L20">
    <sortCondition descending="1" ref="H6:H20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A2" sqref="A2"/>
    </sheetView>
  </sheetViews>
  <sheetFormatPr baseColWidth="10" defaultRowHeight="12.75"/>
  <cols>
    <col min="1" max="1" width="4.5703125" customWidth="1"/>
    <col min="2" max="2" width="7.42578125" customWidth="1"/>
    <col min="3" max="3" width="19.85546875" customWidth="1"/>
    <col min="4" max="4" width="10.7109375" customWidth="1"/>
    <col min="5" max="5" width="6.5703125" customWidth="1"/>
    <col min="6" max="6" width="7.5703125" customWidth="1"/>
    <col min="7" max="7" width="5.140625" customWidth="1"/>
    <col min="8" max="8" width="7.28515625" customWidth="1"/>
    <col min="9" max="9" width="2.7109375" customWidth="1"/>
    <col min="10" max="10" width="9" customWidth="1"/>
    <col min="11" max="11" width="6.42578125" customWidth="1"/>
    <col min="12" max="12" width="0" hidden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297</v>
      </c>
      <c r="J1" t="s">
        <v>8</v>
      </c>
      <c r="K1" t="s">
        <v>9</v>
      </c>
      <c r="L1" t="s">
        <v>10</v>
      </c>
    </row>
    <row r="2" spans="1:13">
      <c r="A2" s="28"/>
      <c r="B2" s="28"/>
      <c r="C2" s="28"/>
      <c r="D2" s="28"/>
      <c r="E2" s="35"/>
      <c r="F2" s="28"/>
      <c r="G2" s="28"/>
      <c r="H2" s="28"/>
      <c r="I2" s="28"/>
      <c r="J2" s="29"/>
      <c r="K2" s="35"/>
      <c r="L2" s="29">
        <f>IF(J2&lt;0,0,J2)</f>
        <v>0</v>
      </c>
      <c r="M2" s="28"/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>
        <f>IF(J3&gt;38,38,J3)</f>
        <v>0</v>
      </c>
      <c r="M3" s="28"/>
    </row>
    <row r="4" spans="1:13">
      <c r="A4" s="28"/>
      <c r="B4" s="28"/>
      <c r="C4" s="28"/>
      <c r="D4" s="28"/>
      <c r="E4" s="35"/>
      <c r="F4" s="28"/>
      <c r="G4" s="24"/>
      <c r="H4" s="28"/>
      <c r="I4" s="28"/>
      <c r="J4" s="29"/>
      <c r="K4" s="35"/>
      <c r="L4" s="29">
        <f>IF(J4&lt;0,0,J4)</f>
        <v>0</v>
      </c>
      <c r="M4" s="28"/>
    </row>
    <row r="5" spans="1:13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>
        <f>IF(J5&lt;0,0,J5)</f>
        <v>0</v>
      </c>
      <c r="M5" s="24"/>
    </row>
    <row r="6" spans="1:13">
      <c r="A6" s="28"/>
      <c r="B6" s="28"/>
      <c r="C6" s="28"/>
      <c r="D6" s="28"/>
      <c r="E6" s="24"/>
      <c r="F6" s="28"/>
      <c r="G6" s="28"/>
      <c r="H6" s="28"/>
      <c r="I6" s="28"/>
      <c r="J6" s="29"/>
      <c r="K6" s="28"/>
      <c r="L6" s="29">
        <f>IF(J6&lt;0,0,J6)</f>
        <v>0</v>
      </c>
      <c r="M6" s="28"/>
    </row>
    <row r="7" spans="1:13">
      <c r="A7" s="28"/>
      <c r="B7" s="28"/>
      <c r="C7" s="28"/>
      <c r="E7" s="35"/>
      <c r="F7" s="28"/>
      <c r="G7" s="24"/>
      <c r="H7" s="28"/>
      <c r="I7" s="28"/>
      <c r="J7" s="29"/>
      <c r="K7" s="35"/>
      <c r="L7" s="29">
        <f>IF(J7&lt;0,0,J7)</f>
        <v>0</v>
      </c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>
        <f>IF(J8&gt;38,38,J8)</f>
        <v>0</v>
      </c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8"/>
      <c r="J9" s="29"/>
      <c r="K9" s="28"/>
      <c r="L9" s="29">
        <f>IF(J9&gt;38,38,J9)</f>
        <v>0</v>
      </c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>
        <f>IF(J10&gt;38,38,J10)</f>
        <v>0</v>
      </c>
      <c r="M10" s="28"/>
    </row>
    <row r="11" spans="1:13">
      <c r="A11" s="28"/>
      <c r="B11" s="28"/>
      <c r="C11" s="35"/>
      <c r="D11" s="35"/>
      <c r="E11" s="35"/>
      <c r="F11" s="28"/>
      <c r="G11" s="24"/>
      <c r="H11" s="28"/>
      <c r="I11" s="28"/>
      <c r="J11" s="29"/>
      <c r="K11" s="35"/>
      <c r="L11" s="29">
        <f>IF(J11&gt;38,38,J11)</f>
        <v>0</v>
      </c>
      <c r="M11" s="28"/>
    </row>
    <row r="12" spans="1:13">
      <c r="A12" s="28"/>
      <c r="B12" s="28"/>
      <c r="C12" s="28"/>
      <c r="D12" s="28"/>
      <c r="E12" s="35"/>
      <c r="F12" s="28"/>
      <c r="G12" s="28"/>
      <c r="H12" s="28"/>
      <c r="I12" s="28"/>
      <c r="J12" s="29"/>
      <c r="K12" s="35"/>
      <c r="L12" s="29">
        <f>IF(J12&lt;0,0,J12)</f>
        <v>0</v>
      </c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>
        <f>IF(J13&lt;0,0,J13)</f>
        <v>0</v>
      </c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8"/>
      <c r="J14" s="29"/>
      <c r="K14" s="35"/>
      <c r="L14" s="29">
        <f>IF(J14&gt;38,38,J14)</f>
        <v>0</v>
      </c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>
        <f>IF(J15&gt;38,38,J15)</f>
        <v>0</v>
      </c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>
        <f>IF(J16&lt;0,0,J16)</f>
        <v>0</v>
      </c>
      <c r="M16" s="28"/>
    </row>
    <row r="17" spans="1:13">
      <c r="A17" s="28"/>
      <c r="B17" s="24"/>
      <c r="C17" s="24"/>
      <c r="D17" s="24"/>
      <c r="E17" s="35"/>
      <c r="F17" s="28"/>
      <c r="G17" s="24"/>
      <c r="H17" s="28"/>
      <c r="I17" s="28"/>
      <c r="J17" s="29"/>
      <c r="K17" s="35"/>
      <c r="L17" s="29">
        <f>IF(J17&gt;38,38,J17)</f>
        <v>0</v>
      </c>
      <c r="M17" s="28"/>
    </row>
    <row r="18" spans="1:13">
      <c r="A18" s="28"/>
      <c r="B18" s="28"/>
      <c r="C18" s="28"/>
      <c r="D18" s="24"/>
      <c r="E18" s="35"/>
      <c r="F18" s="28"/>
      <c r="G18" s="24"/>
      <c r="H18" s="28"/>
      <c r="I18" s="28"/>
      <c r="J18" s="29"/>
      <c r="K18" s="35"/>
      <c r="L18" s="29">
        <f>IF(J18&lt;0,0,J18)</f>
        <v>0</v>
      </c>
      <c r="M18" s="28"/>
    </row>
    <row r="19" spans="1:13">
      <c r="A19" s="28"/>
      <c r="B19" s="24"/>
      <c r="C19" s="24"/>
      <c r="E19" s="24"/>
      <c r="F19" s="28"/>
      <c r="G19" s="24"/>
      <c r="H19" s="24"/>
      <c r="I19" s="24"/>
      <c r="J19" s="25"/>
      <c r="K19" s="35"/>
      <c r="L19" s="25">
        <f>IF(J19&gt;38,38,J19)</f>
        <v>0</v>
      </c>
      <c r="M19" s="28"/>
    </row>
    <row r="20" spans="1:13">
      <c r="A20" s="28"/>
      <c r="B20" s="24"/>
      <c r="C20" s="24"/>
      <c r="D20" s="24"/>
      <c r="E20" s="35"/>
      <c r="F20" s="28"/>
      <c r="G20" s="28"/>
      <c r="H20" s="28"/>
      <c r="I20" s="28"/>
      <c r="J20" s="29"/>
      <c r="K20" s="35"/>
      <c r="L20" s="29">
        <f>IF(J20&lt;0,0,J20)</f>
        <v>0</v>
      </c>
      <c r="M20" s="28"/>
    </row>
    <row r="21" spans="1:13">
      <c r="A21" s="28"/>
      <c r="B21" s="28"/>
      <c r="C21" s="28"/>
      <c r="D21" s="28"/>
      <c r="E21" s="35"/>
      <c r="F21" s="28"/>
      <c r="G21" s="24"/>
      <c r="H21" s="28"/>
      <c r="I21" s="28"/>
      <c r="J21" s="29"/>
      <c r="K21" s="35"/>
      <c r="L21" s="29">
        <f>IF(J21&lt;0,0,J21)</f>
        <v>0</v>
      </c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>
        <f>IF(J22&lt;0,0,J22)</f>
        <v>0</v>
      </c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>
        <f t="shared" ref="L23:L28" si="0">IF(J23&gt;38,38,J23)</f>
        <v>0</v>
      </c>
      <c r="M23" s="28"/>
    </row>
    <row r="24" spans="1:13">
      <c r="A24" s="28"/>
      <c r="B24" s="35"/>
      <c r="C24" s="35"/>
      <c r="D24" s="35"/>
      <c r="E24" s="35"/>
      <c r="F24" s="28"/>
      <c r="G24" s="24"/>
      <c r="H24" s="28"/>
      <c r="I24" s="28"/>
      <c r="J24" s="29"/>
      <c r="K24" s="35"/>
      <c r="L24" s="29">
        <f t="shared" si="0"/>
        <v>0</v>
      </c>
      <c r="M24" s="28"/>
    </row>
    <row r="25" spans="1:13">
      <c r="A25" s="28"/>
      <c r="B25" s="35"/>
      <c r="C25" s="35"/>
      <c r="D25" s="35"/>
      <c r="E25" s="35"/>
      <c r="F25" s="28"/>
      <c r="G25" s="35"/>
      <c r="H25" s="28"/>
      <c r="I25" s="28"/>
      <c r="J25" s="29"/>
      <c r="K25" s="35"/>
      <c r="L25" s="29">
        <f t="shared" si="0"/>
        <v>0</v>
      </c>
      <c r="M25" s="28"/>
    </row>
    <row r="26" spans="1:13">
      <c r="A26" s="28"/>
      <c r="B26" s="24"/>
      <c r="C26" s="24"/>
      <c r="D26" s="24"/>
      <c r="E26" s="35"/>
      <c r="F26" s="28"/>
      <c r="G26" s="24"/>
      <c r="H26" s="28"/>
      <c r="I26" s="28"/>
      <c r="J26" s="29"/>
      <c r="K26" s="35"/>
      <c r="L26" s="29">
        <f t="shared" si="0"/>
        <v>0</v>
      </c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4"/>
      <c r="J27" s="29"/>
      <c r="K27" s="35"/>
      <c r="L27" s="29">
        <f t="shared" si="0"/>
        <v>0</v>
      </c>
      <c r="M27" s="28"/>
    </row>
    <row r="28" spans="1:13">
      <c r="A28" s="28"/>
      <c r="B28" s="35"/>
      <c r="C28" s="35"/>
      <c r="D28" s="35"/>
      <c r="E28" s="35"/>
      <c r="F28" s="28"/>
      <c r="G28" s="28"/>
      <c r="H28" s="28"/>
      <c r="I28" s="28"/>
      <c r="J28" s="29"/>
      <c r="K28" s="35"/>
      <c r="L28" s="29">
        <f t="shared" si="0"/>
        <v>0</v>
      </c>
      <c r="M28" s="28"/>
    </row>
    <row r="29" spans="1:13">
      <c r="A29" s="28"/>
      <c r="B29" s="28"/>
      <c r="C29" s="28"/>
      <c r="D29" s="28"/>
      <c r="E29" s="35"/>
      <c r="F29" s="28"/>
      <c r="G29" s="24"/>
      <c r="H29" s="28"/>
      <c r="I29" s="28"/>
      <c r="J29" s="29"/>
      <c r="K29" s="35"/>
      <c r="L29" s="29">
        <f>IF(J29&lt;0,0,J29)</f>
        <v>0</v>
      </c>
      <c r="M29" s="28"/>
    </row>
    <row r="30" spans="1:13">
      <c r="A30" s="28"/>
      <c r="B30" s="24"/>
      <c r="C30" s="24"/>
      <c r="D30" s="24"/>
      <c r="E30" s="35"/>
      <c r="F30" s="28"/>
      <c r="G30" s="28"/>
      <c r="H30" s="28"/>
      <c r="I30" s="28"/>
      <c r="J30" s="29"/>
      <c r="K30" s="35"/>
      <c r="L30" s="29">
        <f t="shared" ref="L30:L39" si="1">IF(J30&gt;38,38,J30)</f>
        <v>0</v>
      </c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>
        <f t="shared" si="1"/>
        <v>0</v>
      </c>
      <c r="M31" s="28"/>
    </row>
    <row r="32" spans="1:13">
      <c r="A32" s="28"/>
      <c r="B32" s="35"/>
      <c r="C32" s="35"/>
      <c r="D32" s="35"/>
      <c r="E32" s="35"/>
      <c r="F32" s="28"/>
      <c r="G32" s="28"/>
      <c r="H32" s="28"/>
      <c r="I32" s="28"/>
      <c r="J32" s="29"/>
      <c r="K32" s="35"/>
      <c r="L32" s="29">
        <f t="shared" si="1"/>
        <v>0</v>
      </c>
      <c r="M32" s="28"/>
    </row>
    <row r="33" spans="1:13">
      <c r="A33" s="28"/>
      <c r="B33" s="24"/>
      <c r="C33" s="24"/>
      <c r="D33" s="24"/>
      <c r="E33" s="24"/>
      <c r="F33" s="28"/>
      <c r="G33" s="24"/>
      <c r="H33" s="24"/>
      <c r="I33" s="24"/>
      <c r="J33" s="25"/>
      <c r="K33" s="35"/>
      <c r="L33" s="25">
        <f t="shared" si="1"/>
        <v>0</v>
      </c>
      <c r="M33" s="28"/>
    </row>
    <row r="34" spans="1:13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>
        <f t="shared" si="1"/>
        <v>0</v>
      </c>
      <c r="M34" s="28"/>
    </row>
    <row r="35" spans="1:13">
      <c r="A35" s="28"/>
      <c r="B35" s="28"/>
      <c r="C35" s="28"/>
      <c r="D35" s="28"/>
      <c r="E35" s="35"/>
      <c r="F35" s="28"/>
      <c r="G35" s="24"/>
      <c r="H35" s="28"/>
      <c r="I35" s="28"/>
      <c r="J35" s="29"/>
      <c r="K35" s="35"/>
      <c r="L35" s="29">
        <f t="shared" si="1"/>
        <v>0</v>
      </c>
      <c r="M35" s="28"/>
    </row>
    <row r="36" spans="1:13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35"/>
      <c r="L36" s="29">
        <f t="shared" si="1"/>
        <v>0</v>
      </c>
      <c r="M36" s="28"/>
    </row>
    <row r="37" spans="1:13">
      <c r="A37" s="28"/>
      <c r="B37" s="28"/>
      <c r="C37" s="28"/>
      <c r="D37" s="28"/>
      <c r="E37" s="35"/>
      <c r="F37" s="28"/>
      <c r="G37" s="28"/>
      <c r="H37" s="28"/>
      <c r="I37" s="28"/>
      <c r="J37" s="29"/>
      <c r="K37" s="35"/>
      <c r="L37" s="29">
        <f t="shared" si="1"/>
        <v>0</v>
      </c>
      <c r="M37" s="28"/>
    </row>
    <row r="38" spans="1:13">
      <c r="A38" s="28"/>
      <c r="B38" s="28"/>
      <c r="C38" s="24"/>
      <c r="D38" s="28"/>
      <c r="E38" s="28"/>
      <c r="F38" s="28"/>
      <c r="G38" s="24"/>
      <c r="H38" s="28"/>
      <c r="I38" s="28"/>
      <c r="J38" s="29"/>
      <c r="K38" s="35"/>
      <c r="L38" s="29">
        <f t="shared" si="1"/>
        <v>0</v>
      </c>
      <c r="M38" s="28"/>
    </row>
    <row r="39" spans="1:13">
      <c r="A39" s="28"/>
      <c r="B39" s="28"/>
      <c r="C39" s="28"/>
      <c r="D39" s="24"/>
      <c r="E39" s="35"/>
      <c r="F39" s="28"/>
      <c r="G39" s="28"/>
      <c r="H39" s="28"/>
      <c r="I39" s="28"/>
      <c r="J39" s="29"/>
      <c r="K39" s="35"/>
      <c r="L39" s="29">
        <f t="shared" si="1"/>
        <v>0</v>
      </c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>
        <f>IF(J40&lt;0,0,J40)</f>
        <v>0</v>
      </c>
      <c r="M40" s="28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>
      <c r="A1" s="2" t="s">
        <v>391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59" t="s">
        <v>448</v>
      </c>
      <c r="E3" s="59" t="s">
        <v>449</v>
      </c>
      <c r="F3" s="59" t="s">
        <v>450</v>
      </c>
      <c r="G3" s="59" t="s">
        <v>451</v>
      </c>
      <c r="H3" s="59" t="s">
        <v>452</v>
      </c>
      <c r="I3" s="59" t="s">
        <v>453</v>
      </c>
      <c r="J3" s="59" t="s">
        <v>454</v>
      </c>
      <c r="K3" s="59" t="s">
        <v>455</v>
      </c>
      <c r="L3" s="59" t="s">
        <v>456</v>
      </c>
      <c r="M3" s="59" t="s">
        <v>457</v>
      </c>
      <c r="N3" s="59" t="s">
        <v>458</v>
      </c>
      <c r="O3" s="59" t="s">
        <v>459</v>
      </c>
      <c r="P3" s="59" t="s">
        <v>460</v>
      </c>
      <c r="Q3" s="3"/>
    </row>
    <row r="4" spans="1:18">
      <c r="A4" s="6"/>
      <c r="B4" s="6"/>
      <c r="C4" s="6"/>
      <c r="D4" s="10" t="s">
        <v>431</v>
      </c>
      <c r="E4" s="60" t="s">
        <v>461</v>
      </c>
      <c r="F4" s="10" t="s">
        <v>432</v>
      </c>
      <c r="G4" s="10" t="s">
        <v>433</v>
      </c>
      <c r="H4" s="60" t="s">
        <v>17</v>
      </c>
      <c r="I4" s="10" t="s">
        <v>434</v>
      </c>
      <c r="J4" s="10" t="s">
        <v>435</v>
      </c>
      <c r="K4" s="10" t="s">
        <v>431</v>
      </c>
      <c r="L4" s="10" t="s">
        <v>433</v>
      </c>
      <c r="M4" s="60" t="s">
        <v>462</v>
      </c>
      <c r="N4" s="60" t="s">
        <v>17</v>
      </c>
      <c r="O4" s="10" t="s">
        <v>436</v>
      </c>
      <c r="P4" s="10" t="s">
        <v>433</v>
      </c>
      <c r="Q4" s="3"/>
      <c r="R4" s="24" t="s">
        <v>378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295</v>
      </c>
      <c r="R5" s="55" t="s">
        <v>379</v>
      </c>
    </row>
    <row r="6" spans="1:18">
      <c r="A6" s="3"/>
      <c r="B6" s="9" t="s">
        <v>377</v>
      </c>
      <c r="C6" s="9" t="s">
        <v>19</v>
      </c>
      <c r="D6" s="10">
        <v>2</v>
      </c>
      <c r="E6" s="10"/>
      <c r="F6" s="10"/>
      <c r="G6" s="10">
        <v>2</v>
      </c>
      <c r="H6" s="10">
        <v>2</v>
      </c>
      <c r="I6" s="10"/>
      <c r="J6" s="10">
        <v>1</v>
      </c>
      <c r="K6" s="11">
        <v>2</v>
      </c>
      <c r="L6" s="10">
        <v>2</v>
      </c>
      <c r="M6" s="10">
        <v>2</v>
      </c>
      <c r="N6" s="10"/>
      <c r="O6" s="10"/>
      <c r="P6" s="10"/>
      <c r="Q6" s="8">
        <f t="shared" ref="Q6:Q13" si="0">SUM(D6:P6)</f>
        <v>13</v>
      </c>
      <c r="R6">
        <v>5</v>
      </c>
    </row>
    <row r="7" spans="1:18">
      <c r="A7" s="3"/>
      <c r="B7" s="9" t="s">
        <v>46</v>
      </c>
      <c r="C7" s="9" t="s">
        <v>24</v>
      </c>
      <c r="D7" s="10">
        <v>1</v>
      </c>
      <c r="E7" s="10">
        <v>2</v>
      </c>
      <c r="F7" s="10">
        <v>2</v>
      </c>
      <c r="G7" s="10"/>
      <c r="H7" s="10"/>
      <c r="I7" s="10"/>
      <c r="J7" s="10"/>
      <c r="K7" s="11">
        <v>1</v>
      </c>
      <c r="L7" s="10">
        <v>2</v>
      </c>
      <c r="M7" s="10"/>
      <c r="N7" s="10"/>
      <c r="O7" s="10"/>
      <c r="P7" s="10">
        <v>2</v>
      </c>
      <c r="Q7" s="8">
        <f t="shared" si="0"/>
        <v>10</v>
      </c>
      <c r="R7">
        <v>4</v>
      </c>
    </row>
    <row r="8" spans="1:18">
      <c r="A8" s="3"/>
      <c r="B8" s="9" t="s">
        <v>134</v>
      </c>
      <c r="C8" s="9" t="s">
        <v>12</v>
      </c>
      <c r="D8" s="10"/>
      <c r="E8" s="10"/>
      <c r="F8" s="10"/>
      <c r="G8" s="10">
        <v>1</v>
      </c>
      <c r="H8" s="10">
        <v>2</v>
      </c>
      <c r="I8" s="10"/>
      <c r="J8" s="10"/>
      <c r="K8" s="11"/>
      <c r="L8" s="10">
        <v>1</v>
      </c>
      <c r="M8" s="10">
        <v>2</v>
      </c>
      <c r="N8" s="10"/>
      <c r="O8" s="10"/>
      <c r="P8" s="10"/>
      <c r="Q8" s="8">
        <f t="shared" si="0"/>
        <v>6</v>
      </c>
      <c r="R8">
        <v>3</v>
      </c>
    </row>
    <row r="9" spans="1:18" ht="13.5" thickBot="1">
      <c r="A9" s="3"/>
      <c r="B9" s="65" t="s">
        <v>489</v>
      </c>
      <c r="C9" s="65" t="s">
        <v>12</v>
      </c>
      <c r="D9" s="71"/>
      <c r="E9" s="71"/>
      <c r="F9" s="71"/>
      <c r="G9" s="71"/>
      <c r="H9" s="71"/>
      <c r="I9" s="71">
        <v>2</v>
      </c>
      <c r="J9" s="71">
        <v>2</v>
      </c>
      <c r="K9" s="71"/>
      <c r="L9" s="71"/>
      <c r="M9" s="71">
        <v>2</v>
      </c>
      <c r="N9" s="71"/>
      <c r="O9" s="71"/>
      <c r="P9" s="71"/>
      <c r="Q9" s="72">
        <f t="shared" si="0"/>
        <v>6</v>
      </c>
      <c r="R9" s="73">
        <v>3</v>
      </c>
    </row>
    <row r="10" spans="1:18">
      <c r="A10" s="3"/>
      <c r="B10" s="64" t="s">
        <v>424</v>
      </c>
      <c r="C10" s="64" t="s">
        <v>24</v>
      </c>
      <c r="D10" s="68">
        <v>1</v>
      </c>
      <c r="E10" s="68"/>
      <c r="F10" s="68"/>
      <c r="G10" s="68"/>
      <c r="H10" s="68"/>
      <c r="I10" s="68"/>
      <c r="J10" s="68"/>
      <c r="K10" s="69">
        <v>1</v>
      </c>
      <c r="L10" s="68"/>
      <c r="M10" s="68"/>
      <c r="N10" s="68"/>
      <c r="O10" s="68"/>
      <c r="P10" s="68"/>
      <c r="Q10" s="70">
        <f t="shared" si="0"/>
        <v>2</v>
      </c>
      <c r="R10">
        <v>2</v>
      </c>
    </row>
    <row r="11" spans="1:18">
      <c r="A11" s="3"/>
      <c r="B11" s="9" t="s">
        <v>408</v>
      </c>
      <c r="C11" s="9" t="s">
        <v>17</v>
      </c>
      <c r="D11" s="10"/>
      <c r="E11" s="10"/>
      <c r="F11" s="10"/>
      <c r="G11" s="10"/>
      <c r="H11" s="10"/>
      <c r="I11" s="10">
        <v>2</v>
      </c>
      <c r="J11" s="10"/>
      <c r="K11" s="11"/>
      <c r="L11" s="10"/>
      <c r="M11" s="10"/>
      <c r="N11" s="10"/>
      <c r="O11" s="10"/>
      <c r="P11" s="10"/>
      <c r="Q11" s="8">
        <f t="shared" si="0"/>
        <v>2</v>
      </c>
      <c r="R11">
        <v>1</v>
      </c>
    </row>
    <row r="12" spans="1:18">
      <c r="A12" s="3"/>
      <c r="B12" s="9" t="s">
        <v>500</v>
      </c>
      <c r="C12" s="9" t="s">
        <v>19</v>
      </c>
      <c r="D12" s="10"/>
      <c r="E12" s="10"/>
      <c r="F12" s="10"/>
      <c r="G12" s="10">
        <v>2</v>
      </c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2</v>
      </c>
      <c r="R12">
        <v>1</v>
      </c>
    </row>
    <row r="13" spans="1:18">
      <c r="A13" s="3"/>
      <c r="B13" s="3" t="s">
        <v>495</v>
      </c>
      <c r="C13" s="3" t="s">
        <v>19</v>
      </c>
      <c r="D13" s="3"/>
      <c r="E13" s="3"/>
      <c r="F13" s="3"/>
      <c r="G13" s="3"/>
      <c r="H13" s="3"/>
      <c r="I13" s="10"/>
      <c r="J13" s="10">
        <v>1</v>
      </c>
      <c r="K13" s="10"/>
      <c r="L13" s="10"/>
      <c r="M13" s="10"/>
      <c r="N13" s="10"/>
      <c r="O13" s="10"/>
      <c r="P13" s="3"/>
      <c r="Q13" s="8">
        <f t="shared" si="0"/>
        <v>1</v>
      </c>
      <c r="R13">
        <v>1</v>
      </c>
    </row>
    <row r="14" spans="1:18">
      <c r="A14" s="3"/>
      <c r="B14" s="9" t="s">
        <v>492</v>
      </c>
      <c r="C14" s="9" t="s">
        <v>34</v>
      </c>
      <c r="D14" s="10"/>
      <c r="E14" s="10"/>
      <c r="F14" s="10"/>
      <c r="G14" s="10"/>
      <c r="H14" s="10"/>
      <c r="I14" s="10"/>
      <c r="J14" s="10"/>
      <c r="K14" s="10"/>
      <c r="L14" s="10"/>
      <c r="M14" s="10">
        <v>1</v>
      </c>
      <c r="N14" s="10"/>
      <c r="O14" s="10"/>
      <c r="P14" s="10"/>
      <c r="Q14" s="8">
        <f t="shared" ref="Q14:Q18" si="1">SUM(D14:P14)</f>
        <v>1</v>
      </c>
      <c r="R14">
        <v>1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66" t="s">
        <v>503</v>
      </c>
      <c r="O15" s="67"/>
      <c r="P15" s="10"/>
      <c r="Q15" s="8">
        <f t="shared" si="1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1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1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1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"/>
    </row>
    <row r="33" spans="2:17"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1"/>
    </row>
    <row r="34" spans="2:17">
      <c r="B34" s="62"/>
      <c r="C34" s="63"/>
      <c r="D34" s="62"/>
      <c r="E34" s="62"/>
      <c r="F34" s="63"/>
      <c r="G34" s="62"/>
      <c r="H34" s="62"/>
      <c r="I34" s="62"/>
      <c r="J34" s="62"/>
      <c r="K34" s="63"/>
      <c r="L34" s="63"/>
      <c r="M34" s="62"/>
      <c r="N34" s="62"/>
      <c r="O34" s="62"/>
      <c r="P34" s="62"/>
      <c r="Q34" s="1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23"/>
      <c r="L35" s="19"/>
      <c r="M35" s="19"/>
      <c r="N35" s="19"/>
      <c r="O35" s="19"/>
      <c r="P35" s="19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sortState ref="B6:Q13">
    <sortCondition descending="1" ref="Q6:Q1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74"/>
  <sheetViews>
    <sheetView tabSelected="1" zoomScaleNormal="100" workbookViewId="0"/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  <col min="24" max="24" width="15.140625" customWidth="1"/>
  </cols>
  <sheetData>
    <row r="1" spans="1:25" ht="25.5">
      <c r="A1" s="2" t="s">
        <v>391</v>
      </c>
      <c r="B1" s="2"/>
    </row>
    <row r="2" spans="1:25">
      <c r="A2" s="3" t="s">
        <v>0</v>
      </c>
      <c r="B2" s="3" t="s">
        <v>2</v>
      </c>
      <c r="C2" s="3" t="s">
        <v>3</v>
      </c>
      <c r="D2" s="59" t="s">
        <v>448</v>
      </c>
      <c r="E2" s="59" t="s">
        <v>449</v>
      </c>
      <c r="F2" s="59" t="s">
        <v>450</v>
      </c>
      <c r="G2" s="59" t="s">
        <v>451</v>
      </c>
      <c r="H2" s="59" t="s">
        <v>452</v>
      </c>
      <c r="I2" s="59" t="s">
        <v>453</v>
      </c>
      <c r="J2" s="59" t="s">
        <v>454</v>
      </c>
      <c r="K2" s="59" t="s">
        <v>455</v>
      </c>
      <c r="L2" s="59" t="s">
        <v>456</v>
      </c>
      <c r="M2" s="59" t="s">
        <v>457</v>
      </c>
      <c r="N2" s="59" t="s">
        <v>458</v>
      </c>
      <c r="O2" s="59" t="s">
        <v>459</v>
      </c>
      <c r="P2" s="59" t="s">
        <v>460</v>
      </c>
      <c r="Q2" s="3" t="s">
        <v>437</v>
      </c>
      <c r="R2" s="3" t="s">
        <v>293</v>
      </c>
      <c r="S2" s="3"/>
    </row>
    <row r="3" spans="1:25">
      <c r="A3" s="3"/>
      <c r="B3" s="3"/>
      <c r="C3" s="3"/>
      <c r="D3" s="60" t="s">
        <v>535</v>
      </c>
      <c r="E3" s="60" t="s">
        <v>431</v>
      </c>
      <c r="F3" s="60" t="s">
        <v>461</v>
      </c>
      <c r="G3" s="60" t="s">
        <v>543</v>
      </c>
      <c r="H3" s="60"/>
      <c r="I3" s="10"/>
      <c r="J3" s="10"/>
      <c r="K3" s="10"/>
      <c r="L3" s="10"/>
      <c r="M3" s="60"/>
      <c r="N3" s="60"/>
      <c r="O3" s="10"/>
      <c r="P3" s="10"/>
      <c r="Q3" s="3" t="s">
        <v>294</v>
      </c>
      <c r="R3" s="3" t="s">
        <v>438</v>
      </c>
      <c r="S3" s="3"/>
    </row>
    <row r="4" spans="1:25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28"/>
      <c r="V4" s="24"/>
      <c r="W4" s="24"/>
    </row>
    <row r="5" spans="1:25">
      <c r="A5" s="3">
        <v>1</v>
      </c>
      <c r="B5" s="9" t="s">
        <v>29</v>
      </c>
      <c r="C5" s="9" t="s">
        <v>443</v>
      </c>
      <c r="D5" s="9"/>
      <c r="E5" s="9">
        <v>1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36">
        <f t="shared" ref="Q5:Q19" si="0">SUM(D5:P5)</f>
        <v>1</v>
      </c>
      <c r="R5" s="37">
        <f t="shared" ref="R5:R19" si="1">Q5/COUNT(D5:P5)</f>
        <v>1</v>
      </c>
      <c r="S5" s="36">
        <f t="shared" ref="S5:S19" si="2">COUNT(D5:P5)</f>
        <v>1</v>
      </c>
      <c r="U5" s="28"/>
      <c r="V5" s="28"/>
      <c r="W5" s="28"/>
      <c r="X5" s="28"/>
      <c r="Y5" s="28"/>
    </row>
    <row r="6" spans="1:25">
      <c r="A6" s="36">
        <v>2</v>
      </c>
      <c r="B6" s="9" t="s">
        <v>126</v>
      </c>
      <c r="C6" s="9" t="s">
        <v>447</v>
      </c>
      <c r="D6" s="9"/>
      <c r="E6" s="9"/>
      <c r="F6" s="9"/>
      <c r="G6" s="9">
        <v>1</v>
      </c>
      <c r="H6" s="9"/>
      <c r="I6" s="9"/>
      <c r="J6" s="9"/>
      <c r="K6" s="9"/>
      <c r="L6" s="9"/>
      <c r="M6" s="9"/>
      <c r="N6" s="9"/>
      <c r="O6" s="9"/>
      <c r="P6" s="9"/>
      <c r="Q6" s="36">
        <f t="shared" si="0"/>
        <v>1</v>
      </c>
      <c r="R6" s="37">
        <f t="shared" si="1"/>
        <v>1</v>
      </c>
      <c r="S6" s="36">
        <f t="shared" si="2"/>
        <v>1</v>
      </c>
      <c r="U6" s="28"/>
      <c r="V6" s="28"/>
      <c r="W6" s="28"/>
      <c r="X6" s="24"/>
      <c r="Y6" s="28"/>
    </row>
    <row r="7" spans="1:25">
      <c r="A7" s="3">
        <v>3</v>
      </c>
      <c r="B7" s="9" t="s">
        <v>463</v>
      </c>
      <c r="C7" s="9" t="s">
        <v>445</v>
      </c>
      <c r="D7" s="9"/>
      <c r="E7" s="9">
        <v>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36">
        <f t="shared" si="0"/>
        <v>2</v>
      </c>
      <c r="R7" s="37">
        <f t="shared" si="1"/>
        <v>2</v>
      </c>
      <c r="S7" s="36">
        <f t="shared" si="2"/>
        <v>1</v>
      </c>
      <c r="U7" s="28"/>
      <c r="V7" s="28"/>
      <c r="W7" s="28"/>
      <c r="X7" s="28"/>
      <c r="Y7" s="28"/>
    </row>
    <row r="8" spans="1:25">
      <c r="A8" s="36">
        <v>4</v>
      </c>
      <c r="B8" s="9" t="s">
        <v>129</v>
      </c>
      <c r="C8" s="9" t="s">
        <v>443</v>
      </c>
      <c r="D8" s="9"/>
      <c r="E8" s="9">
        <v>3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36">
        <f t="shared" si="0"/>
        <v>3</v>
      </c>
      <c r="R8" s="37">
        <f t="shared" si="1"/>
        <v>3</v>
      </c>
      <c r="S8" s="36">
        <f t="shared" si="2"/>
        <v>1</v>
      </c>
      <c r="U8" s="28"/>
      <c r="V8" s="28"/>
      <c r="W8" s="28"/>
      <c r="X8" s="28"/>
      <c r="Y8" s="28"/>
    </row>
    <row r="9" spans="1:25">
      <c r="A9" s="3">
        <v>5</v>
      </c>
      <c r="B9" s="9" t="s">
        <v>494</v>
      </c>
      <c r="C9" s="9" t="s">
        <v>444</v>
      </c>
      <c r="D9" s="9">
        <v>5</v>
      </c>
      <c r="E9" s="9"/>
      <c r="F9" s="9">
        <v>2</v>
      </c>
      <c r="G9" s="9"/>
      <c r="H9" s="9"/>
      <c r="I9" s="9"/>
      <c r="J9" s="9"/>
      <c r="K9" s="9"/>
      <c r="L9" s="9"/>
      <c r="M9" s="9"/>
      <c r="N9" s="9"/>
      <c r="O9" s="9"/>
      <c r="P9" s="9"/>
      <c r="Q9" s="36">
        <f t="shared" si="0"/>
        <v>7</v>
      </c>
      <c r="R9" s="37">
        <f t="shared" si="1"/>
        <v>3.5</v>
      </c>
      <c r="S9" s="36">
        <f t="shared" si="2"/>
        <v>2</v>
      </c>
      <c r="U9" s="28"/>
      <c r="V9" s="28"/>
      <c r="W9" s="28"/>
      <c r="X9" s="28"/>
      <c r="Y9" s="28"/>
    </row>
    <row r="10" spans="1:25">
      <c r="A10" s="36">
        <v>6</v>
      </c>
      <c r="B10" s="9" t="s">
        <v>82</v>
      </c>
      <c r="C10" s="9" t="s">
        <v>443</v>
      </c>
      <c r="D10" s="9"/>
      <c r="E10" s="9">
        <v>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36">
        <f t="shared" si="0"/>
        <v>4</v>
      </c>
      <c r="R10" s="37">
        <f t="shared" si="1"/>
        <v>4</v>
      </c>
      <c r="S10" s="36">
        <f t="shared" si="2"/>
        <v>1</v>
      </c>
      <c r="U10" s="28"/>
      <c r="V10" s="28"/>
      <c r="W10" s="28"/>
      <c r="X10" s="28"/>
      <c r="Y10" s="28"/>
    </row>
    <row r="11" spans="1:25">
      <c r="A11" s="3">
        <v>7</v>
      </c>
      <c r="B11" s="9" t="s">
        <v>346</v>
      </c>
      <c r="C11" s="9" t="s">
        <v>444</v>
      </c>
      <c r="D11" s="9">
        <v>2</v>
      </c>
      <c r="E11" s="9">
        <v>7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6">
        <f t="shared" si="0"/>
        <v>9</v>
      </c>
      <c r="R11" s="37">
        <f t="shared" si="1"/>
        <v>4.5</v>
      </c>
      <c r="S11" s="36">
        <f t="shared" si="2"/>
        <v>2</v>
      </c>
      <c r="U11" s="28"/>
      <c r="V11" s="28"/>
      <c r="W11" s="24"/>
      <c r="X11" s="24"/>
      <c r="Y11" s="24"/>
    </row>
    <row r="12" spans="1:25">
      <c r="A12" s="36">
        <v>8</v>
      </c>
      <c r="B12" s="9" t="s">
        <v>142</v>
      </c>
      <c r="C12" s="9" t="s">
        <v>444</v>
      </c>
      <c r="D12" s="9">
        <v>4</v>
      </c>
      <c r="E12" s="9">
        <v>9</v>
      </c>
      <c r="F12" s="9">
        <v>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36">
        <f t="shared" si="0"/>
        <v>14</v>
      </c>
      <c r="R12" s="37">
        <f t="shared" si="1"/>
        <v>4.666666666666667</v>
      </c>
      <c r="S12" s="36">
        <f t="shared" si="2"/>
        <v>3</v>
      </c>
      <c r="U12" s="28"/>
      <c r="V12" s="28"/>
      <c r="W12" s="28"/>
      <c r="X12" s="28"/>
      <c r="Y12" s="28"/>
    </row>
    <row r="13" spans="1:25">
      <c r="A13" s="3">
        <v>9</v>
      </c>
      <c r="B13" s="9" t="s">
        <v>30</v>
      </c>
      <c r="C13" s="9" t="s">
        <v>444</v>
      </c>
      <c r="D13" s="9">
        <v>1</v>
      </c>
      <c r="E13" s="9">
        <v>11</v>
      </c>
      <c r="F13" s="9">
        <v>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36">
        <f t="shared" si="0"/>
        <v>15</v>
      </c>
      <c r="R13" s="37">
        <f t="shared" si="1"/>
        <v>5</v>
      </c>
      <c r="S13" s="36">
        <f t="shared" si="2"/>
        <v>3</v>
      </c>
      <c r="U13" s="28"/>
      <c r="V13" s="28"/>
      <c r="W13" s="24"/>
      <c r="X13" s="24"/>
      <c r="Y13" s="24"/>
    </row>
    <row r="14" spans="1:25">
      <c r="A14" s="36">
        <v>10</v>
      </c>
      <c r="B14" s="9" t="s">
        <v>20</v>
      </c>
      <c r="C14" s="9" t="s">
        <v>444</v>
      </c>
      <c r="D14" s="9">
        <v>3</v>
      </c>
      <c r="E14" s="9">
        <v>8</v>
      </c>
      <c r="F14" s="9">
        <v>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36">
        <f t="shared" si="0"/>
        <v>15</v>
      </c>
      <c r="R14" s="37">
        <f t="shared" si="1"/>
        <v>5</v>
      </c>
      <c r="S14" s="36">
        <f t="shared" si="2"/>
        <v>3</v>
      </c>
      <c r="U14" s="28"/>
      <c r="V14" s="28"/>
      <c r="W14" s="28"/>
      <c r="X14" s="28"/>
      <c r="Y14" s="28"/>
    </row>
    <row r="15" spans="1:25">
      <c r="A15" s="3">
        <v>11</v>
      </c>
      <c r="B15" s="9" t="s">
        <v>108</v>
      </c>
      <c r="C15" s="9" t="s">
        <v>443</v>
      </c>
      <c r="D15" s="9"/>
      <c r="E15" s="9">
        <v>5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36">
        <f t="shared" si="0"/>
        <v>5</v>
      </c>
      <c r="R15" s="37">
        <f t="shared" si="1"/>
        <v>5</v>
      </c>
      <c r="S15" s="36">
        <f t="shared" si="2"/>
        <v>1</v>
      </c>
      <c r="U15" s="28"/>
      <c r="V15" s="28"/>
      <c r="W15" s="24"/>
      <c r="X15" s="24"/>
      <c r="Y15" s="24"/>
    </row>
    <row r="16" spans="1:25">
      <c r="A16" s="36">
        <v>12</v>
      </c>
      <c r="B16" s="9" t="s">
        <v>540</v>
      </c>
      <c r="C16" s="9" t="s">
        <v>442</v>
      </c>
      <c r="D16" s="9"/>
      <c r="E16" s="9"/>
      <c r="F16" s="9">
        <v>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36">
        <f t="shared" si="0"/>
        <v>5</v>
      </c>
      <c r="R16" s="37">
        <f t="shared" si="1"/>
        <v>5</v>
      </c>
      <c r="S16" s="36">
        <f t="shared" si="2"/>
        <v>1</v>
      </c>
      <c r="U16" s="28"/>
      <c r="V16" s="28"/>
      <c r="W16" s="28"/>
      <c r="X16" s="28"/>
      <c r="Y16" s="28"/>
    </row>
    <row r="17" spans="1:25">
      <c r="A17" s="3">
        <v>13</v>
      </c>
      <c r="B17" s="9" t="s">
        <v>360</v>
      </c>
      <c r="C17" s="9" t="s">
        <v>445</v>
      </c>
      <c r="D17" s="9"/>
      <c r="E17" s="9">
        <v>6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36">
        <f t="shared" si="0"/>
        <v>6</v>
      </c>
      <c r="R17" s="37">
        <f t="shared" si="1"/>
        <v>6</v>
      </c>
      <c r="S17" s="36">
        <f t="shared" si="2"/>
        <v>1</v>
      </c>
      <c r="U17" s="28"/>
      <c r="V17" s="28"/>
      <c r="W17" s="28"/>
      <c r="X17" s="28"/>
      <c r="Y17" s="28"/>
    </row>
    <row r="18" spans="1:25">
      <c r="A18" s="36">
        <v>14</v>
      </c>
      <c r="B18" s="9" t="s">
        <v>344</v>
      </c>
      <c r="C18" s="9" t="s">
        <v>442</v>
      </c>
      <c r="D18" s="9"/>
      <c r="E18" s="9"/>
      <c r="F18" s="9">
        <v>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36">
        <f t="shared" si="0"/>
        <v>6</v>
      </c>
      <c r="R18" s="37">
        <f t="shared" si="1"/>
        <v>6</v>
      </c>
      <c r="S18" s="36">
        <f t="shared" si="2"/>
        <v>1</v>
      </c>
      <c r="U18" s="28"/>
      <c r="V18" s="28"/>
      <c r="W18" s="28"/>
      <c r="X18" s="28"/>
      <c r="Y18" s="28"/>
    </row>
    <row r="19" spans="1:25">
      <c r="A19" s="3">
        <v>15</v>
      </c>
      <c r="B19" s="9" t="s">
        <v>73</v>
      </c>
      <c r="C19" s="9" t="s">
        <v>445</v>
      </c>
      <c r="D19" s="9"/>
      <c r="E19" s="9">
        <v>10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36">
        <f t="shared" si="0"/>
        <v>10</v>
      </c>
      <c r="R19" s="37">
        <f t="shared" si="1"/>
        <v>10</v>
      </c>
      <c r="S19" s="36">
        <f t="shared" si="2"/>
        <v>1</v>
      </c>
      <c r="U19" s="28"/>
      <c r="V19" s="28"/>
      <c r="W19" s="28"/>
      <c r="X19" s="28"/>
      <c r="Y19" s="28"/>
    </row>
    <row r="20" spans="1:25">
      <c r="A20" s="3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36"/>
      <c r="R20" s="37"/>
      <c r="S20" s="36"/>
      <c r="U20" s="28"/>
      <c r="V20" s="28"/>
      <c r="W20" s="28"/>
      <c r="X20" s="28"/>
      <c r="Y20" s="28"/>
    </row>
    <row r="21" spans="1:25">
      <c r="A21" s="3">
        <v>1</v>
      </c>
      <c r="B21" s="9" t="s">
        <v>23</v>
      </c>
      <c r="C21" s="9" t="s">
        <v>443</v>
      </c>
      <c r="D21" s="9"/>
      <c r="E21" s="9">
        <v>1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36">
        <f t="shared" ref="Q21:Q52" si="3">SUM(D21:P21)</f>
        <v>1</v>
      </c>
      <c r="R21" s="37">
        <f t="shared" ref="R21:R52" si="4">Q21/COUNT(D21:P21)</f>
        <v>1</v>
      </c>
      <c r="S21" s="36">
        <f t="shared" ref="S21:S52" si="5">COUNT(D21:P21)</f>
        <v>1</v>
      </c>
      <c r="U21" s="28"/>
      <c r="V21" s="28"/>
      <c r="W21" s="24"/>
      <c r="X21" s="24"/>
      <c r="Y21" s="24"/>
    </row>
    <row r="22" spans="1:25">
      <c r="A22" s="36">
        <v>2</v>
      </c>
      <c r="B22" s="9" t="s">
        <v>225</v>
      </c>
      <c r="C22" s="9" t="s">
        <v>442</v>
      </c>
      <c r="D22" s="9"/>
      <c r="E22" s="9"/>
      <c r="F22" s="9">
        <v>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36">
        <f t="shared" si="3"/>
        <v>1</v>
      </c>
      <c r="R22" s="37">
        <f t="shared" si="4"/>
        <v>1</v>
      </c>
      <c r="S22" s="36">
        <f t="shared" si="5"/>
        <v>1</v>
      </c>
      <c r="U22" s="28"/>
      <c r="V22" s="28"/>
      <c r="X22" s="35"/>
    </row>
    <row r="23" spans="1:25">
      <c r="A23" s="3">
        <v>3</v>
      </c>
      <c r="B23" s="9" t="s">
        <v>541</v>
      </c>
      <c r="C23" s="9" t="s">
        <v>442</v>
      </c>
      <c r="D23" s="9"/>
      <c r="E23" s="9"/>
      <c r="F23" s="9">
        <v>4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36">
        <f t="shared" si="3"/>
        <v>4</v>
      </c>
      <c r="R23" s="37">
        <f t="shared" si="4"/>
        <v>4</v>
      </c>
      <c r="S23" s="36">
        <f t="shared" si="5"/>
        <v>1</v>
      </c>
      <c r="U23" s="28"/>
      <c r="V23" s="28"/>
      <c r="W23" s="28"/>
      <c r="X23" s="28"/>
      <c r="Y23" s="28"/>
    </row>
    <row r="24" spans="1:25">
      <c r="A24" s="36">
        <v>4</v>
      </c>
      <c r="B24" s="9" t="s">
        <v>33</v>
      </c>
      <c r="C24" s="9" t="s">
        <v>440</v>
      </c>
      <c r="D24" s="9">
        <v>8</v>
      </c>
      <c r="E24" s="9">
        <v>2</v>
      </c>
      <c r="F24" s="9">
        <v>3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36">
        <f t="shared" si="3"/>
        <v>13</v>
      </c>
      <c r="R24" s="37">
        <f t="shared" si="4"/>
        <v>4.333333333333333</v>
      </c>
      <c r="S24" s="36">
        <f t="shared" si="5"/>
        <v>3</v>
      </c>
      <c r="U24" s="28"/>
      <c r="V24" s="28"/>
      <c r="W24" s="28"/>
      <c r="X24" s="28"/>
      <c r="Y24" s="28"/>
    </row>
    <row r="25" spans="1:25">
      <c r="A25" s="3">
        <v>5</v>
      </c>
      <c r="B25" s="9" t="s">
        <v>103</v>
      </c>
      <c r="C25" s="9" t="s">
        <v>447</v>
      </c>
      <c r="D25" s="9"/>
      <c r="E25" s="9"/>
      <c r="F25" s="9"/>
      <c r="G25" s="9">
        <v>5</v>
      </c>
      <c r="H25" s="9"/>
      <c r="I25" s="9"/>
      <c r="J25" s="9"/>
      <c r="K25" s="9"/>
      <c r="L25" s="9"/>
      <c r="M25" s="9"/>
      <c r="N25" s="9"/>
      <c r="O25" s="9"/>
      <c r="P25" s="9"/>
      <c r="Q25" s="36">
        <f t="shared" si="3"/>
        <v>5</v>
      </c>
      <c r="R25" s="37">
        <f t="shared" si="4"/>
        <v>5</v>
      </c>
      <c r="S25" s="36">
        <f t="shared" si="5"/>
        <v>1</v>
      </c>
      <c r="U25" s="28"/>
      <c r="V25" s="28"/>
      <c r="W25" s="28"/>
      <c r="X25" s="28"/>
      <c r="Y25" s="28"/>
    </row>
    <row r="26" spans="1:25">
      <c r="A26" s="36">
        <v>6</v>
      </c>
      <c r="B26" s="9" t="s">
        <v>15</v>
      </c>
      <c r="C26" s="9" t="s">
        <v>440</v>
      </c>
      <c r="D26" s="9">
        <v>9</v>
      </c>
      <c r="E26" s="9"/>
      <c r="F26" s="9">
        <v>2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36">
        <f t="shared" si="3"/>
        <v>11</v>
      </c>
      <c r="R26" s="37">
        <f t="shared" si="4"/>
        <v>5.5</v>
      </c>
      <c r="S26" s="36">
        <f t="shared" si="5"/>
        <v>2</v>
      </c>
      <c r="U26" s="28"/>
      <c r="V26" s="28"/>
      <c r="W26" s="28"/>
      <c r="X26" s="28"/>
      <c r="Y26" s="28"/>
    </row>
    <row r="27" spans="1:25">
      <c r="A27" s="3">
        <v>7</v>
      </c>
      <c r="B27" s="9" t="s">
        <v>46</v>
      </c>
      <c r="C27" s="9" t="s">
        <v>443</v>
      </c>
      <c r="D27" s="9"/>
      <c r="E27" s="9">
        <v>3</v>
      </c>
      <c r="F27" s="9">
        <v>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36">
        <f t="shared" si="3"/>
        <v>12</v>
      </c>
      <c r="R27" s="37">
        <f t="shared" si="4"/>
        <v>6</v>
      </c>
      <c r="S27" s="36">
        <f t="shared" si="5"/>
        <v>2</v>
      </c>
      <c r="U27" s="28"/>
      <c r="V27" s="28"/>
      <c r="W27" s="28"/>
      <c r="X27" s="28"/>
      <c r="Y27" s="28"/>
    </row>
    <row r="28" spans="1:25">
      <c r="A28" s="36">
        <v>8</v>
      </c>
      <c r="B28" s="9" t="s">
        <v>352</v>
      </c>
      <c r="C28" s="9" t="s">
        <v>440</v>
      </c>
      <c r="D28" s="9"/>
      <c r="E28" s="9"/>
      <c r="F28" s="9">
        <v>6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36">
        <f t="shared" si="3"/>
        <v>6</v>
      </c>
      <c r="R28" s="37">
        <f t="shared" si="4"/>
        <v>6</v>
      </c>
      <c r="S28" s="36">
        <f t="shared" si="5"/>
        <v>1</v>
      </c>
      <c r="U28" s="28"/>
      <c r="V28" s="28"/>
      <c r="W28" s="28"/>
      <c r="X28" s="28"/>
      <c r="Y28" s="28"/>
    </row>
    <row r="29" spans="1:25">
      <c r="A29" s="3">
        <v>9</v>
      </c>
      <c r="B29" s="9" t="s">
        <v>130</v>
      </c>
      <c r="C29" s="9" t="s">
        <v>447</v>
      </c>
      <c r="D29" s="9"/>
      <c r="E29" s="9"/>
      <c r="F29" s="9"/>
      <c r="G29" s="9">
        <v>7</v>
      </c>
      <c r="H29" s="9"/>
      <c r="I29" s="9"/>
      <c r="J29" s="9"/>
      <c r="K29" s="9"/>
      <c r="L29" s="9"/>
      <c r="M29" s="9"/>
      <c r="N29" s="9"/>
      <c r="O29" s="9"/>
      <c r="P29" s="9"/>
      <c r="Q29" s="36">
        <f t="shared" si="3"/>
        <v>7</v>
      </c>
      <c r="R29" s="37">
        <f t="shared" si="4"/>
        <v>7</v>
      </c>
      <c r="S29" s="36">
        <f t="shared" si="5"/>
        <v>1</v>
      </c>
      <c r="U29" s="28"/>
      <c r="V29" s="28"/>
      <c r="W29" s="28"/>
      <c r="X29" s="28"/>
      <c r="Y29" s="28"/>
    </row>
    <row r="30" spans="1:25">
      <c r="A30" s="36">
        <v>10</v>
      </c>
      <c r="B30" s="9" t="s">
        <v>154</v>
      </c>
      <c r="C30" s="9" t="s">
        <v>447</v>
      </c>
      <c r="D30" s="9"/>
      <c r="E30" s="9"/>
      <c r="F30" s="9"/>
      <c r="G30" s="9">
        <v>8</v>
      </c>
      <c r="H30" s="9"/>
      <c r="I30" s="9"/>
      <c r="J30" s="9"/>
      <c r="K30" s="9"/>
      <c r="L30" s="9"/>
      <c r="M30" s="9"/>
      <c r="N30" s="9"/>
      <c r="O30" s="9"/>
      <c r="P30" s="9"/>
      <c r="Q30" s="36">
        <f t="shared" si="3"/>
        <v>8</v>
      </c>
      <c r="R30" s="37">
        <f t="shared" si="4"/>
        <v>8</v>
      </c>
      <c r="S30" s="36">
        <f t="shared" si="5"/>
        <v>1</v>
      </c>
      <c r="U30" s="28"/>
      <c r="V30" s="28"/>
      <c r="W30" s="28"/>
      <c r="X30" s="28"/>
      <c r="Y30" s="28"/>
    </row>
    <row r="31" spans="1:25">
      <c r="A31" s="3">
        <v>11</v>
      </c>
      <c r="B31" s="9" t="s">
        <v>273</v>
      </c>
      <c r="C31" s="9" t="s">
        <v>447</v>
      </c>
      <c r="D31" s="9">
        <v>14</v>
      </c>
      <c r="E31" s="9"/>
      <c r="F31" s="9"/>
      <c r="G31" s="9">
        <v>2</v>
      </c>
      <c r="H31" s="9"/>
      <c r="I31" s="9"/>
      <c r="J31" s="9"/>
      <c r="K31" s="9"/>
      <c r="L31" s="9"/>
      <c r="M31" s="9"/>
      <c r="N31" s="9"/>
      <c r="O31" s="9"/>
      <c r="P31" s="9"/>
      <c r="Q31" s="36">
        <f t="shared" si="3"/>
        <v>16</v>
      </c>
      <c r="R31" s="37">
        <f t="shared" si="4"/>
        <v>8</v>
      </c>
      <c r="S31" s="36">
        <f t="shared" si="5"/>
        <v>2</v>
      </c>
      <c r="U31" s="28"/>
      <c r="V31" s="28"/>
      <c r="W31" s="28"/>
      <c r="X31" s="28"/>
      <c r="Y31" s="28"/>
    </row>
    <row r="32" spans="1:25">
      <c r="A32" s="36">
        <v>12</v>
      </c>
      <c r="B32" s="9" t="s">
        <v>502</v>
      </c>
      <c r="C32" s="9" t="s">
        <v>445</v>
      </c>
      <c r="D32" s="9"/>
      <c r="E32" s="9">
        <v>8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36">
        <f t="shared" si="3"/>
        <v>8</v>
      </c>
      <c r="R32" s="37">
        <f t="shared" si="4"/>
        <v>8</v>
      </c>
      <c r="S32" s="36">
        <f t="shared" si="5"/>
        <v>1</v>
      </c>
      <c r="U32" s="28"/>
      <c r="V32" s="28"/>
      <c r="W32" s="28"/>
      <c r="X32" s="28"/>
      <c r="Y32" s="28"/>
    </row>
    <row r="33" spans="1:25">
      <c r="A33" s="3">
        <v>13</v>
      </c>
      <c r="B33" s="64" t="s">
        <v>226</v>
      </c>
      <c r="C33" s="64" t="s">
        <v>443</v>
      </c>
      <c r="D33" s="9">
        <v>6</v>
      </c>
      <c r="E33" s="64">
        <v>14</v>
      </c>
      <c r="F33" s="64">
        <v>8</v>
      </c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36">
        <f t="shared" si="3"/>
        <v>28</v>
      </c>
      <c r="R33" s="37">
        <f t="shared" si="4"/>
        <v>9.3333333333333339</v>
      </c>
      <c r="S33" s="36">
        <f t="shared" si="5"/>
        <v>3</v>
      </c>
      <c r="U33" s="28"/>
      <c r="V33" s="28"/>
      <c r="W33" s="28"/>
      <c r="X33" s="28"/>
      <c r="Y33" s="28"/>
    </row>
    <row r="34" spans="1:25">
      <c r="A34" s="36">
        <v>14</v>
      </c>
      <c r="B34" s="64" t="s">
        <v>249</v>
      </c>
      <c r="C34" s="64" t="s">
        <v>446</v>
      </c>
      <c r="D34" s="9">
        <v>1</v>
      </c>
      <c r="E34" s="64">
        <v>19</v>
      </c>
      <c r="F34" s="64">
        <v>20</v>
      </c>
      <c r="G34" s="64">
        <v>1</v>
      </c>
      <c r="H34" s="64"/>
      <c r="I34" s="64"/>
      <c r="J34" s="64"/>
      <c r="K34" s="64"/>
      <c r="L34" s="64"/>
      <c r="M34" s="64"/>
      <c r="N34" s="64"/>
      <c r="O34" s="64"/>
      <c r="P34" s="64"/>
      <c r="Q34" s="36">
        <f t="shared" si="3"/>
        <v>41</v>
      </c>
      <c r="R34" s="37">
        <f t="shared" si="4"/>
        <v>10.25</v>
      </c>
      <c r="S34" s="36">
        <f t="shared" si="5"/>
        <v>4</v>
      </c>
      <c r="U34" s="28"/>
      <c r="V34" s="28"/>
      <c r="W34" s="28"/>
      <c r="X34" s="28"/>
      <c r="Y34" s="28"/>
    </row>
    <row r="35" spans="1:25">
      <c r="A35" s="3">
        <v>15</v>
      </c>
      <c r="B35" s="9" t="s">
        <v>537</v>
      </c>
      <c r="C35" s="9" t="s">
        <v>443</v>
      </c>
      <c r="D35" s="9"/>
      <c r="E35" s="9">
        <v>6</v>
      </c>
      <c r="F35" s="9">
        <v>15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36">
        <f t="shared" si="3"/>
        <v>21</v>
      </c>
      <c r="R35" s="37">
        <f t="shared" si="4"/>
        <v>10.5</v>
      </c>
      <c r="S35" s="36">
        <f t="shared" si="5"/>
        <v>2</v>
      </c>
      <c r="U35" s="28"/>
      <c r="V35" s="28"/>
      <c r="W35" s="35"/>
      <c r="X35" s="35"/>
      <c r="Y35" s="35"/>
    </row>
    <row r="36" spans="1:25">
      <c r="A36" s="36">
        <v>16</v>
      </c>
      <c r="B36" s="9" t="s">
        <v>144</v>
      </c>
      <c r="C36" s="9" t="s">
        <v>446</v>
      </c>
      <c r="D36" s="9">
        <v>5</v>
      </c>
      <c r="E36" s="9">
        <v>17</v>
      </c>
      <c r="F36" s="9">
        <v>18</v>
      </c>
      <c r="G36" s="9">
        <v>3</v>
      </c>
      <c r="H36" s="9"/>
      <c r="I36" s="9"/>
      <c r="J36" s="9"/>
      <c r="K36" s="9"/>
      <c r="L36" s="9"/>
      <c r="M36" s="9"/>
      <c r="N36" s="9"/>
      <c r="O36" s="9"/>
      <c r="P36" s="9"/>
      <c r="Q36" s="36">
        <f t="shared" si="3"/>
        <v>43</v>
      </c>
      <c r="R36" s="37">
        <f t="shared" si="4"/>
        <v>10.75</v>
      </c>
      <c r="S36" s="36">
        <f t="shared" si="5"/>
        <v>4</v>
      </c>
      <c r="U36" s="28"/>
      <c r="V36" s="28"/>
      <c r="X36" s="35"/>
    </row>
    <row r="37" spans="1:25">
      <c r="A37" s="3">
        <v>17</v>
      </c>
      <c r="B37" s="9" t="s">
        <v>217</v>
      </c>
      <c r="C37" s="9" t="s">
        <v>443</v>
      </c>
      <c r="D37" s="9"/>
      <c r="E37" s="9">
        <v>11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36">
        <f t="shared" si="3"/>
        <v>11</v>
      </c>
      <c r="R37" s="37">
        <f t="shared" si="4"/>
        <v>11</v>
      </c>
      <c r="S37" s="36">
        <f t="shared" si="5"/>
        <v>1</v>
      </c>
      <c r="U37" s="28"/>
      <c r="V37" s="28"/>
      <c r="W37" s="28"/>
      <c r="X37" s="28"/>
      <c r="Y37" s="28"/>
    </row>
    <row r="38" spans="1:25">
      <c r="A38" s="36">
        <v>18</v>
      </c>
      <c r="B38" s="9" t="s">
        <v>16</v>
      </c>
      <c r="C38" s="9" t="s">
        <v>444</v>
      </c>
      <c r="D38" s="9"/>
      <c r="E38" s="9"/>
      <c r="F38" s="9">
        <v>11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36">
        <f t="shared" si="3"/>
        <v>11</v>
      </c>
      <c r="R38" s="37">
        <f t="shared" si="4"/>
        <v>11</v>
      </c>
      <c r="S38" s="36">
        <f t="shared" si="5"/>
        <v>1</v>
      </c>
      <c r="U38" s="28"/>
      <c r="V38" s="28"/>
      <c r="W38" s="28"/>
      <c r="X38" s="28"/>
      <c r="Y38" s="28"/>
    </row>
    <row r="39" spans="1:25">
      <c r="A39" s="3">
        <v>19</v>
      </c>
      <c r="B39" s="9" t="s">
        <v>153</v>
      </c>
      <c r="C39" s="9" t="s">
        <v>446</v>
      </c>
      <c r="D39" s="9">
        <v>3</v>
      </c>
      <c r="E39" s="9">
        <v>26</v>
      </c>
      <c r="F39" s="9">
        <v>12</v>
      </c>
      <c r="G39" s="9">
        <v>4</v>
      </c>
      <c r="H39" s="9"/>
      <c r="I39" s="9"/>
      <c r="J39" s="9"/>
      <c r="K39" s="9"/>
      <c r="L39" s="9"/>
      <c r="M39" s="9"/>
      <c r="N39" s="9"/>
      <c r="O39" s="9"/>
      <c r="P39" s="9"/>
      <c r="Q39" s="36">
        <f t="shared" si="3"/>
        <v>45</v>
      </c>
      <c r="R39" s="37">
        <f t="shared" si="4"/>
        <v>11.25</v>
      </c>
      <c r="S39" s="36">
        <f t="shared" si="5"/>
        <v>4</v>
      </c>
      <c r="U39" s="28"/>
      <c r="V39" s="28"/>
      <c r="W39" s="28"/>
      <c r="X39" s="28"/>
      <c r="Y39" s="28"/>
    </row>
    <row r="40" spans="1:25">
      <c r="A40" s="36">
        <v>20</v>
      </c>
      <c r="B40" s="9" t="s">
        <v>263</v>
      </c>
      <c r="C40" s="9" t="s">
        <v>441</v>
      </c>
      <c r="D40" s="9">
        <v>2</v>
      </c>
      <c r="E40" s="9">
        <v>4</v>
      </c>
      <c r="F40" s="9">
        <v>28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36">
        <f t="shared" si="3"/>
        <v>34</v>
      </c>
      <c r="R40" s="37">
        <f t="shared" si="4"/>
        <v>11.333333333333334</v>
      </c>
      <c r="S40" s="36">
        <f t="shared" si="5"/>
        <v>3</v>
      </c>
      <c r="U40" s="28"/>
      <c r="V40" s="28"/>
      <c r="W40" s="28"/>
      <c r="X40" s="28"/>
      <c r="Y40" s="28"/>
    </row>
    <row r="41" spans="1:25">
      <c r="A41" s="3">
        <v>21</v>
      </c>
      <c r="B41" s="9" t="s">
        <v>246</v>
      </c>
      <c r="C41" s="9" t="s">
        <v>443</v>
      </c>
      <c r="D41" s="9"/>
      <c r="E41" s="9">
        <v>12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36">
        <f t="shared" si="3"/>
        <v>12</v>
      </c>
      <c r="R41" s="37">
        <f t="shared" si="4"/>
        <v>12</v>
      </c>
      <c r="S41" s="36">
        <f t="shared" si="5"/>
        <v>1</v>
      </c>
      <c r="U41" s="28"/>
      <c r="V41" s="28"/>
      <c r="W41" s="24"/>
      <c r="X41" s="24"/>
      <c r="Y41" s="24"/>
    </row>
    <row r="42" spans="1:25">
      <c r="A42" s="36">
        <v>22</v>
      </c>
      <c r="B42" s="9" t="s">
        <v>25</v>
      </c>
      <c r="C42" s="9" t="s">
        <v>445</v>
      </c>
      <c r="D42" s="9">
        <v>4</v>
      </c>
      <c r="E42" s="9">
        <v>7</v>
      </c>
      <c r="F42" s="9">
        <v>25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36">
        <f t="shared" si="3"/>
        <v>36</v>
      </c>
      <c r="R42" s="37">
        <f t="shared" si="4"/>
        <v>12</v>
      </c>
      <c r="S42" s="36">
        <f t="shared" si="5"/>
        <v>3</v>
      </c>
      <c r="U42" s="28"/>
      <c r="V42" s="28"/>
      <c r="W42" s="24"/>
      <c r="X42" s="24"/>
      <c r="Y42" s="24"/>
    </row>
    <row r="43" spans="1:25">
      <c r="A43" s="3">
        <v>23</v>
      </c>
      <c r="B43" s="9" t="s">
        <v>140</v>
      </c>
      <c r="C43" s="9" t="s">
        <v>447</v>
      </c>
      <c r="D43" s="9">
        <v>15</v>
      </c>
      <c r="E43" s="9"/>
      <c r="F43" s="9"/>
      <c r="G43" s="9">
        <v>9</v>
      </c>
      <c r="H43" s="9"/>
      <c r="I43" s="9"/>
      <c r="J43" s="9"/>
      <c r="K43" s="9"/>
      <c r="L43" s="9"/>
      <c r="M43" s="9"/>
      <c r="N43" s="9"/>
      <c r="O43" s="9"/>
      <c r="P43" s="9"/>
      <c r="Q43" s="36">
        <f t="shared" si="3"/>
        <v>24</v>
      </c>
      <c r="R43" s="37">
        <f t="shared" si="4"/>
        <v>12</v>
      </c>
      <c r="S43" s="36">
        <f t="shared" si="5"/>
        <v>2</v>
      </c>
      <c r="U43" s="28"/>
      <c r="V43" s="28"/>
      <c r="W43" s="24"/>
      <c r="X43" s="24"/>
      <c r="Y43" s="24"/>
    </row>
    <row r="44" spans="1:25">
      <c r="A44" s="36">
        <v>24</v>
      </c>
      <c r="B44" s="9" t="s">
        <v>539</v>
      </c>
      <c r="C44" s="9" t="s">
        <v>440</v>
      </c>
      <c r="D44" s="9"/>
      <c r="E44" s="9">
        <v>10</v>
      </c>
      <c r="F44" s="9">
        <v>14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36">
        <f t="shared" si="3"/>
        <v>24</v>
      </c>
      <c r="R44" s="37">
        <f t="shared" si="4"/>
        <v>12</v>
      </c>
      <c r="S44" s="36">
        <f t="shared" si="5"/>
        <v>2</v>
      </c>
      <c r="U44" s="28"/>
      <c r="V44" s="28"/>
      <c r="W44" s="28"/>
      <c r="X44" s="28"/>
      <c r="Y44" s="28"/>
    </row>
    <row r="45" spans="1:25">
      <c r="A45" s="3">
        <v>25</v>
      </c>
      <c r="B45" s="9" t="s">
        <v>393</v>
      </c>
      <c r="C45" s="9" t="s">
        <v>444</v>
      </c>
      <c r="D45" s="9">
        <v>13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36">
        <f t="shared" si="3"/>
        <v>13</v>
      </c>
      <c r="R45" s="37">
        <f t="shared" si="4"/>
        <v>13</v>
      </c>
      <c r="S45" s="36">
        <f t="shared" si="5"/>
        <v>1</v>
      </c>
      <c r="U45" s="28"/>
      <c r="V45" s="28"/>
      <c r="W45" s="28"/>
      <c r="X45" s="28"/>
      <c r="Y45" s="24"/>
    </row>
    <row r="46" spans="1:25">
      <c r="A46" s="36">
        <v>26</v>
      </c>
      <c r="B46" s="9" t="s">
        <v>507</v>
      </c>
      <c r="C46" s="9" t="s">
        <v>443</v>
      </c>
      <c r="D46" s="9"/>
      <c r="E46" s="9">
        <v>13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36">
        <f t="shared" si="3"/>
        <v>13</v>
      </c>
      <c r="R46" s="37">
        <f t="shared" si="4"/>
        <v>13</v>
      </c>
      <c r="S46" s="36">
        <f t="shared" si="5"/>
        <v>1</v>
      </c>
      <c r="U46" s="28"/>
      <c r="V46" s="28"/>
      <c r="W46" s="28"/>
      <c r="X46" s="28"/>
      <c r="Y46" s="24"/>
    </row>
    <row r="47" spans="1:25">
      <c r="A47" s="3">
        <v>27</v>
      </c>
      <c r="B47" s="9" t="s">
        <v>193</v>
      </c>
      <c r="C47" s="9" t="s">
        <v>442</v>
      </c>
      <c r="D47" s="9"/>
      <c r="E47" s="9"/>
      <c r="F47" s="9">
        <v>13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36">
        <f t="shared" si="3"/>
        <v>13</v>
      </c>
      <c r="R47" s="37">
        <f t="shared" si="4"/>
        <v>13</v>
      </c>
      <c r="S47" s="36">
        <f t="shared" si="5"/>
        <v>1</v>
      </c>
      <c r="U47" s="28"/>
      <c r="V47" s="28"/>
      <c r="W47" s="24"/>
      <c r="X47" s="24"/>
      <c r="Y47" s="24"/>
    </row>
    <row r="48" spans="1:25">
      <c r="A48" s="36">
        <v>28</v>
      </c>
      <c r="B48" s="9" t="s">
        <v>32</v>
      </c>
      <c r="C48" s="9" t="s">
        <v>445</v>
      </c>
      <c r="D48" s="9">
        <v>10</v>
      </c>
      <c r="E48" s="9">
        <v>24</v>
      </c>
      <c r="F48" s="9"/>
      <c r="G48" s="9">
        <v>6</v>
      </c>
      <c r="H48" s="9"/>
      <c r="I48" s="9"/>
      <c r="J48" s="9"/>
      <c r="K48" s="9"/>
      <c r="L48" s="9"/>
      <c r="M48" s="9"/>
      <c r="N48" s="9"/>
      <c r="O48" s="9"/>
      <c r="P48" s="9"/>
      <c r="Q48" s="36">
        <f t="shared" si="3"/>
        <v>40</v>
      </c>
      <c r="R48" s="37">
        <f t="shared" si="4"/>
        <v>13.333333333333334</v>
      </c>
      <c r="S48" s="36">
        <f t="shared" si="5"/>
        <v>3</v>
      </c>
      <c r="U48" s="28"/>
      <c r="V48" s="28"/>
      <c r="W48" s="24"/>
      <c r="X48" s="24"/>
      <c r="Y48" s="24"/>
    </row>
    <row r="49" spans="1:26">
      <c r="A49" s="3">
        <v>29</v>
      </c>
      <c r="B49" s="9" t="s">
        <v>538</v>
      </c>
      <c r="C49" s="9" t="s">
        <v>442</v>
      </c>
      <c r="D49" s="9"/>
      <c r="E49" s="9">
        <v>9</v>
      </c>
      <c r="F49" s="9">
        <v>19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36">
        <f t="shared" si="3"/>
        <v>28</v>
      </c>
      <c r="R49" s="37">
        <f t="shared" si="4"/>
        <v>14</v>
      </c>
      <c r="S49" s="36">
        <f t="shared" si="5"/>
        <v>2</v>
      </c>
      <c r="U49" s="28"/>
      <c r="V49" s="28"/>
      <c r="W49" s="28"/>
      <c r="X49" s="28"/>
      <c r="Y49" s="28"/>
      <c r="Z49" s="19"/>
    </row>
    <row r="50" spans="1:26">
      <c r="A50" s="36">
        <v>30</v>
      </c>
      <c r="B50" s="9" t="s">
        <v>354</v>
      </c>
      <c r="C50" s="9" t="s">
        <v>443</v>
      </c>
      <c r="D50" s="9">
        <v>12</v>
      </c>
      <c r="E50" s="9">
        <v>5</v>
      </c>
      <c r="F50" s="9">
        <v>26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36">
        <f t="shared" si="3"/>
        <v>43</v>
      </c>
      <c r="R50" s="37">
        <f t="shared" si="4"/>
        <v>14.333333333333334</v>
      </c>
      <c r="S50" s="36">
        <f t="shared" si="5"/>
        <v>3</v>
      </c>
      <c r="U50" s="28"/>
      <c r="V50" s="28"/>
      <c r="W50" s="28"/>
      <c r="X50" s="28"/>
      <c r="Y50" s="28"/>
    </row>
    <row r="51" spans="1:26">
      <c r="A51" s="3">
        <v>31</v>
      </c>
      <c r="B51" s="9" t="s">
        <v>232</v>
      </c>
      <c r="C51" s="9" t="s">
        <v>443</v>
      </c>
      <c r="D51" s="9"/>
      <c r="E51" s="9">
        <v>22</v>
      </c>
      <c r="F51" s="9">
        <v>7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36">
        <f t="shared" si="3"/>
        <v>29</v>
      </c>
      <c r="R51" s="37">
        <f t="shared" si="4"/>
        <v>14.5</v>
      </c>
      <c r="S51" s="36">
        <f t="shared" si="5"/>
        <v>2</v>
      </c>
      <c r="U51" s="28"/>
      <c r="V51" s="28"/>
      <c r="W51" s="28"/>
      <c r="X51" s="28"/>
      <c r="Y51" s="28"/>
    </row>
    <row r="52" spans="1:26">
      <c r="A52" s="36">
        <v>32</v>
      </c>
      <c r="B52" s="9" t="s">
        <v>242</v>
      </c>
      <c r="C52" s="9" t="s">
        <v>442</v>
      </c>
      <c r="D52" s="9"/>
      <c r="E52" s="9">
        <v>25</v>
      </c>
      <c r="F52" s="9">
        <v>5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36">
        <f t="shared" si="3"/>
        <v>30</v>
      </c>
      <c r="R52" s="37">
        <f t="shared" si="4"/>
        <v>15</v>
      </c>
      <c r="S52" s="36">
        <f t="shared" si="5"/>
        <v>2</v>
      </c>
      <c r="U52" s="28"/>
      <c r="V52" s="28"/>
      <c r="W52" s="24"/>
      <c r="X52" s="24"/>
      <c r="Y52" s="24"/>
    </row>
    <row r="53" spans="1:26">
      <c r="A53" s="3">
        <v>33</v>
      </c>
      <c r="B53" s="9" t="s">
        <v>240</v>
      </c>
      <c r="C53" s="9" t="s">
        <v>440</v>
      </c>
      <c r="D53" s="9"/>
      <c r="E53" s="9">
        <v>15</v>
      </c>
      <c r="F53" s="9">
        <v>16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36">
        <f t="shared" ref="Q53:Q84" si="6">SUM(D53:P53)</f>
        <v>31</v>
      </c>
      <c r="R53" s="37">
        <f t="shared" ref="R53:R84" si="7">Q53/COUNT(D53:P53)</f>
        <v>15.5</v>
      </c>
      <c r="S53" s="36">
        <f t="shared" ref="S53:S73" si="8">COUNT(D53:P53)</f>
        <v>2</v>
      </c>
      <c r="U53" s="28"/>
      <c r="V53" s="28"/>
      <c r="W53" s="28"/>
      <c r="X53" s="28"/>
      <c r="Y53" s="28"/>
    </row>
    <row r="54" spans="1:26">
      <c r="A54" s="36">
        <v>34</v>
      </c>
      <c r="B54" s="9" t="s">
        <v>199</v>
      </c>
      <c r="C54" s="9" t="s">
        <v>443</v>
      </c>
      <c r="D54" s="9"/>
      <c r="E54" s="9">
        <v>16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36">
        <f t="shared" si="6"/>
        <v>16</v>
      </c>
      <c r="R54" s="37">
        <f t="shared" si="7"/>
        <v>16</v>
      </c>
      <c r="S54" s="36">
        <f t="shared" si="8"/>
        <v>1</v>
      </c>
      <c r="U54" s="28"/>
      <c r="V54" s="28"/>
      <c r="W54" s="28"/>
      <c r="X54" s="28"/>
      <c r="Y54" s="28"/>
    </row>
    <row r="55" spans="1:26">
      <c r="A55" s="3">
        <v>35</v>
      </c>
      <c r="B55" s="9" t="s">
        <v>183</v>
      </c>
      <c r="C55" s="9" t="s">
        <v>443</v>
      </c>
      <c r="D55" s="9">
        <v>16</v>
      </c>
      <c r="E55" s="9">
        <v>18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36">
        <f t="shared" si="6"/>
        <v>34</v>
      </c>
      <c r="R55" s="37">
        <f t="shared" si="7"/>
        <v>17</v>
      </c>
      <c r="S55" s="36">
        <f t="shared" si="8"/>
        <v>2</v>
      </c>
      <c r="U55" s="28"/>
      <c r="V55" s="28"/>
      <c r="W55" s="28"/>
      <c r="X55" s="28"/>
      <c r="Y55" s="28"/>
    </row>
    <row r="56" spans="1:26">
      <c r="A56" s="36">
        <v>36</v>
      </c>
      <c r="B56" s="9" t="s">
        <v>401</v>
      </c>
      <c r="C56" s="9" t="s">
        <v>444</v>
      </c>
      <c r="D56" s="9">
        <v>17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36">
        <f t="shared" si="6"/>
        <v>17</v>
      </c>
      <c r="R56" s="37">
        <f t="shared" si="7"/>
        <v>17</v>
      </c>
      <c r="S56" s="36">
        <f t="shared" si="8"/>
        <v>1</v>
      </c>
      <c r="U56" s="28"/>
      <c r="V56" s="28"/>
      <c r="W56" s="28"/>
      <c r="X56" s="28"/>
      <c r="Y56" s="28"/>
    </row>
    <row r="57" spans="1:26">
      <c r="A57" s="3">
        <v>37</v>
      </c>
      <c r="B57" s="9" t="s">
        <v>473</v>
      </c>
      <c r="C57" s="9" t="s">
        <v>442</v>
      </c>
      <c r="D57" s="9"/>
      <c r="E57" s="9"/>
      <c r="F57" s="9">
        <v>17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36">
        <f t="shared" si="6"/>
        <v>17</v>
      </c>
      <c r="R57" s="37">
        <f t="shared" si="7"/>
        <v>17</v>
      </c>
      <c r="S57" s="36">
        <f t="shared" si="8"/>
        <v>1</v>
      </c>
      <c r="U57" s="28"/>
      <c r="V57" s="28"/>
      <c r="W57" s="28"/>
      <c r="X57" s="28"/>
      <c r="Y57" s="28"/>
    </row>
    <row r="58" spans="1:26">
      <c r="A58" s="36">
        <v>38</v>
      </c>
      <c r="B58" s="9" t="s">
        <v>44</v>
      </c>
      <c r="C58" s="9" t="s">
        <v>443</v>
      </c>
      <c r="D58" s="9">
        <v>7</v>
      </c>
      <c r="E58" s="9">
        <v>28</v>
      </c>
      <c r="F58" s="9">
        <v>23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36">
        <f t="shared" si="6"/>
        <v>58</v>
      </c>
      <c r="R58" s="37">
        <f t="shared" si="7"/>
        <v>19.333333333333332</v>
      </c>
      <c r="S58" s="36">
        <f t="shared" si="8"/>
        <v>3</v>
      </c>
      <c r="U58" s="28"/>
      <c r="V58" s="28"/>
      <c r="W58" s="28"/>
      <c r="X58" s="28"/>
      <c r="Y58" s="28"/>
      <c r="Z58" s="24"/>
    </row>
    <row r="59" spans="1:26">
      <c r="A59" s="3">
        <v>39</v>
      </c>
      <c r="B59" s="9" t="s">
        <v>340</v>
      </c>
      <c r="C59" s="9" t="s">
        <v>445</v>
      </c>
      <c r="D59" s="9">
        <v>11</v>
      </c>
      <c r="E59" s="9"/>
      <c r="F59" s="9">
        <v>29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36">
        <f t="shared" si="6"/>
        <v>40</v>
      </c>
      <c r="R59" s="37">
        <f t="shared" si="7"/>
        <v>20</v>
      </c>
      <c r="S59" s="36">
        <f t="shared" si="8"/>
        <v>2</v>
      </c>
      <c r="U59" s="28"/>
      <c r="V59" s="28"/>
      <c r="W59" s="28"/>
      <c r="X59" s="28"/>
      <c r="Y59" s="28"/>
      <c r="Z59" s="24"/>
    </row>
    <row r="60" spans="1:26">
      <c r="A60" s="36">
        <v>40</v>
      </c>
      <c r="B60" s="9" t="s">
        <v>377</v>
      </c>
      <c r="C60" s="9" t="s">
        <v>443</v>
      </c>
      <c r="D60" s="9"/>
      <c r="E60" s="9">
        <v>20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6">
        <f t="shared" si="6"/>
        <v>20</v>
      </c>
      <c r="R60" s="37">
        <f t="shared" si="7"/>
        <v>20</v>
      </c>
      <c r="S60" s="36">
        <f t="shared" si="8"/>
        <v>1</v>
      </c>
      <c r="U60" s="28"/>
      <c r="V60" s="28"/>
      <c r="W60" s="28"/>
      <c r="X60" s="28"/>
      <c r="Y60" s="28"/>
      <c r="Z60" s="24"/>
    </row>
    <row r="61" spans="1:26">
      <c r="A61" s="3">
        <v>41</v>
      </c>
      <c r="B61" s="9" t="s">
        <v>127</v>
      </c>
      <c r="C61" s="9" t="s">
        <v>443</v>
      </c>
      <c r="D61" s="9"/>
      <c r="E61" s="9">
        <v>21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36">
        <f t="shared" si="6"/>
        <v>21</v>
      </c>
      <c r="R61" s="37">
        <f t="shared" si="7"/>
        <v>21</v>
      </c>
      <c r="S61" s="36">
        <f t="shared" si="8"/>
        <v>1</v>
      </c>
      <c r="U61" s="28"/>
      <c r="V61" s="28"/>
      <c r="W61" s="28"/>
      <c r="X61" s="28"/>
      <c r="Y61" s="28"/>
      <c r="Z61" s="24"/>
    </row>
    <row r="62" spans="1:26">
      <c r="A62" s="36">
        <v>42</v>
      </c>
      <c r="B62" s="9" t="s">
        <v>184</v>
      </c>
      <c r="C62" s="9" t="s">
        <v>440</v>
      </c>
      <c r="D62" s="9"/>
      <c r="E62" s="9"/>
      <c r="F62" s="9">
        <v>21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36">
        <f t="shared" si="6"/>
        <v>21</v>
      </c>
      <c r="R62" s="37">
        <f t="shared" si="7"/>
        <v>21</v>
      </c>
      <c r="S62" s="36">
        <f t="shared" si="8"/>
        <v>1</v>
      </c>
      <c r="U62" s="28"/>
      <c r="V62" s="28"/>
      <c r="W62" s="28"/>
      <c r="X62" s="28"/>
      <c r="Y62" s="28"/>
    </row>
    <row r="63" spans="1:26">
      <c r="A63" s="3">
        <v>43</v>
      </c>
      <c r="B63" s="9" t="s">
        <v>407</v>
      </c>
      <c r="C63" s="9" t="s">
        <v>442</v>
      </c>
      <c r="D63" s="9"/>
      <c r="E63" s="9">
        <v>33</v>
      </c>
      <c r="F63" s="9">
        <v>10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36">
        <f t="shared" si="6"/>
        <v>43</v>
      </c>
      <c r="R63" s="37">
        <f t="shared" si="7"/>
        <v>21.5</v>
      </c>
      <c r="S63" s="36">
        <f t="shared" si="8"/>
        <v>2</v>
      </c>
      <c r="U63" s="28"/>
      <c r="V63" s="28"/>
      <c r="W63" s="28"/>
      <c r="X63" s="28"/>
      <c r="Y63" s="28"/>
    </row>
    <row r="64" spans="1:26" s="24" customFormat="1">
      <c r="A64" s="36">
        <v>44</v>
      </c>
      <c r="B64" s="9" t="s">
        <v>262</v>
      </c>
      <c r="C64" s="9" t="s">
        <v>441</v>
      </c>
      <c r="D64" s="9"/>
      <c r="E64" s="9"/>
      <c r="F64" s="9">
        <v>22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36">
        <f t="shared" si="6"/>
        <v>22</v>
      </c>
      <c r="R64" s="37">
        <f t="shared" si="7"/>
        <v>22</v>
      </c>
      <c r="S64" s="36">
        <f t="shared" si="8"/>
        <v>1</v>
      </c>
      <c r="U64" s="28"/>
      <c r="V64" s="28"/>
      <c r="W64" s="28"/>
      <c r="X64" s="28"/>
      <c r="Y64" s="28"/>
      <c r="Z64"/>
    </row>
    <row r="65" spans="1:26" s="24" customFormat="1">
      <c r="A65" s="3">
        <v>45</v>
      </c>
      <c r="B65" s="9" t="s">
        <v>532</v>
      </c>
      <c r="C65" s="9" t="s">
        <v>444</v>
      </c>
      <c r="D65" s="9">
        <v>18</v>
      </c>
      <c r="E65" s="9"/>
      <c r="F65" s="9">
        <v>27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36">
        <f t="shared" si="6"/>
        <v>45</v>
      </c>
      <c r="R65" s="37">
        <f t="shared" si="7"/>
        <v>22.5</v>
      </c>
      <c r="S65" s="36">
        <f t="shared" si="8"/>
        <v>2</v>
      </c>
      <c r="U65" s="28"/>
      <c r="V65" s="28"/>
      <c r="W65" s="28"/>
      <c r="X65" s="28"/>
      <c r="Z65"/>
    </row>
    <row r="66" spans="1:26" s="24" customFormat="1">
      <c r="A66" s="36">
        <v>46</v>
      </c>
      <c r="B66" s="9" t="s">
        <v>268</v>
      </c>
      <c r="C66" s="9" t="s">
        <v>445</v>
      </c>
      <c r="D66" s="9"/>
      <c r="E66" s="9">
        <v>23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36">
        <f t="shared" si="6"/>
        <v>23</v>
      </c>
      <c r="R66" s="37">
        <f t="shared" si="7"/>
        <v>23</v>
      </c>
      <c r="S66" s="36">
        <f t="shared" si="8"/>
        <v>1</v>
      </c>
      <c r="U66" s="28"/>
      <c r="V66" s="28"/>
      <c r="Z66"/>
    </row>
    <row r="67" spans="1:26" s="24" customFormat="1">
      <c r="A67" s="3">
        <v>47</v>
      </c>
      <c r="B67" s="9" t="s">
        <v>542</v>
      </c>
      <c r="C67" s="9" t="s">
        <v>442</v>
      </c>
      <c r="D67" s="9"/>
      <c r="E67" s="9"/>
      <c r="F67" s="9">
        <v>24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36">
        <f t="shared" si="6"/>
        <v>24</v>
      </c>
      <c r="R67" s="37">
        <f t="shared" si="7"/>
        <v>24</v>
      </c>
      <c r="S67" s="36">
        <f t="shared" si="8"/>
        <v>1</v>
      </c>
      <c r="U67" s="28"/>
      <c r="V67" s="28"/>
    </row>
    <row r="68" spans="1:26" s="19" customFormat="1">
      <c r="A68" s="36">
        <v>48</v>
      </c>
      <c r="B68" s="9" t="s">
        <v>304</v>
      </c>
      <c r="C68" s="9" t="s">
        <v>443</v>
      </c>
      <c r="D68" s="9"/>
      <c r="E68" s="9">
        <v>27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36">
        <f t="shared" si="6"/>
        <v>27</v>
      </c>
      <c r="R68" s="37">
        <f t="shared" si="7"/>
        <v>27</v>
      </c>
      <c r="S68" s="36">
        <f t="shared" si="8"/>
        <v>1</v>
      </c>
      <c r="U68" s="28"/>
      <c r="V68" s="28"/>
      <c r="W68" s="28"/>
      <c r="X68" s="28"/>
      <c r="Y68" s="28"/>
    </row>
    <row r="69" spans="1:26">
      <c r="A69" s="3">
        <v>49</v>
      </c>
      <c r="B69" s="9" t="s">
        <v>430</v>
      </c>
      <c r="C69" s="9" t="s">
        <v>443</v>
      </c>
      <c r="D69" s="9"/>
      <c r="E69" s="9">
        <v>29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6">
        <f t="shared" si="6"/>
        <v>29</v>
      </c>
      <c r="R69" s="37">
        <f t="shared" si="7"/>
        <v>29</v>
      </c>
      <c r="S69" s="36">
        <f t="shared" si="8"/>
        <v>1</v>
      </c>
      <c r="U69" s="28"/>
      <c r="V69" s="28"/>
      <c r="W69" s="28"/>
      <c r="X69" s="28"/>
      <c r="Y69" s="28"/>
    </row>
    <row r="70" spans="1:26">
      <c r="A70" s="36">
        <v>50</v>
      </c>
      <c r="B70" s="9" t="s">
        <v>536</v>
      </c>
      <c r="C70" s="9" t="s">
        <v>445</v>
      </c>
      <c r="D70" s="9"/>
      <c r="E70" s="9">
        <v>30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36">
        <f t="shared" si="6"/>
        <v>30</v>
      </c>
      <c r="R70" s="37">
        <f t="shared" si="7"/>
        <v>30</v>
      </c>
      <c r="S70" s="36">
        <f t="shared" si="8"/>
        <v>1</v>
      </c>
      <c r="U70" s="28"/>
      <c r="V70" s="28"/>
      <c r="W70" s="28"/>
      <c r="X70" s="28"/>
      <c r="Y70" s="28"/>
    </row>
    <row r="71" spans="1:26">
      <c r="A71" s="3">
        <v>51</v>
      </c>
      <c r="B71" s="9" t="s">
        <v>149</v>
      </c>
      <c r="C71" s="9" t="s">
        <v>440</v>
      </c>
      <c r="D71" s="9"/>
      <c r="E71" s="9"/>
      <c r="F71" s="9">
        <v>30</v>
      </c>
      <c r="G71" s="9"/>
      <c r="H71" s="9"/>
      <c r="I71" s="9"/>
      <c r="J71" s="9"/>
      <c r="K71" s="56"/>
      <c r="L71" s="9"/>
      <c r="M71" s="9"/>
      <c r="N71" s="9"/>
      <c r="O71" s="9"/>
      <c r="P71" s="9"/>
      <c r="Q71" s="36">
        <f t="shared" si="6"/>
        <v>30</v>
      </c>
      <c r="R71" s="37">
        <f t="shared" si="7"/>
        <v>30</v>
      </c>
      <c r="S71" s="36">
        <f t="shared" si="8"/>
        <v>1</v>
      </c>
      <c r="U71" s="28"/>
      <c r="V71" s="28"/>
      <c r="W71" s="24"/>
      <c r="X71" s="24"/>
      <c r="Y71" s="24"/>
    </row>
    <row r="72" spans="1:26">
      <c r="A72" s="36">
        <v>52</v>
      </c>
      <c r="B72" s="9" t="s">
        <v>282</v>
      </c>
      <c r="C72" s="9" t="s">
        <v>445</v>
      </c>
      <c r="D72" s="9"/>
      <c r="E72" s="9">
        <v>31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36">
        <f t="shared" si="6"/>
        <v>31</v>
      </c>
      <c r="R72" s="37">
        <f t="shared" si="7"/>
        <v>31</v>
      </c>
      <c r="S72" s="36">
        <f t="shared" si="8"/>
        <v>1</v>
      </c>
      <c r="U72" s="28"/>
    </row>
    <row r="73" spans="1:26">
      <c r="A73" s="3">
        <v>53</v>
      </c>
      <c r="B73" s="9" t="s">
        <v>280</v>
      </c>
      <c r="C73" s="9" t="s">
        <v>445</v>
      </c>
      <c r="D73" s="9"/>
      <c r="E73" s="9">
        <v>32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36">
        <f t="shared" si="6"/>
        <v>32</v>
      </c>
      <c r="R73" s="37">
        <f t="shared" si="7"/>
        <v>32</v>
      </c>
      <c r="S73" s="36">
        <f t="shared" si="8"/>
        <v>1</v>
      </c>
      <c r="U73" s="28"/>
    </row>
    <row r="74" spans="1:26">
      <c r="A74" s="3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36">
        <f t="shared" ref="Q74" si="9">SUM(D74:P74)</f>
        <v>0</v>
      </c>
      <c r="R74" s="37" t="e">
        <f t="shared" ref="R74" si="10">Q74/COUNT(D74:P74)</f>
        <v>#DIV/0!</v>
      </c>
      <c r="S74" s="36">
        <f t="shared" ref="S74" si="11">COUNT(D74:P74)</f>
        <v>0</v>
      </c>
      <c r="U74" s="28"/>
    </row>
  </sheetData>
  <sortState ref="B21:S73">
    <sortCondition ref="R21:R7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9" sqref="A9"/>
    </sheetView>
  </sheetViews>
  <sheetFormatPr baseColWidth="10" defaultColWidth="9.140625" defaultRowHeight="12.75"/>
  <cols>
    <col min="1" max="1" width="5.42578125" customWidth="1"/>
    <col min="2" max="2" width="28.140625" customWidth="1"/>
    <col min="3" max="3" width="5.5703125" customWidth="1"/>
    <col min="4" max="4" width="9.7109375" customWidth="1"/>
    <col min="5" max="5" width="4.7109375" customWidth="1"/>
    <col min="6" max="6" width="5" customWidth="1"/>
    <col min="7" max="12" width="7" customWidth="1"/>
    <col min="13" max="13" width="9.7109375" customWidth="1"/>
    <col min="14" max="14" width="7.7109375" customWidth="1"/>
    <col min="15" max="18" width="7" customWidth="1"/>
    <col min="19" max="19" width="3.85546875" customWidth="1"/>
  </cols>
  <sheetData>
    <row r="1" spans="1:18" ht="25.5">
      <c r="B1" s="2" t="s">
        <v>392</v>
      </c>
      <c r="H1" s="21"/>
    </row>
    <row r="2" spans="1:18" ht="25.5">
      <c r="B2" s="2"/>
      <c r="H2" s="21"/>
    </row>
    <row r="3" spans="1:18">
      <c r="B3" s="22" t="s">
        <v>316</v>
      </c>
    </row>
    <row r="4" spans="1:18">
      <c r="B4" t="s">
        <v>333</v>
      </c>
      <c r="C4" t="s">
        <v>334</v>
      </c>
      <c r="D4" s="20" t="s">
        <v>325</v>
      </c>
      <c r="E4" s="20" t="s">
        <v>326</v>
      </c>
      <c r="F4" s="20" t="s">
        <v>335</v>
      </c>
      <c r="G4" s="20">
        <v>1</v>
      </c>
      <c r="H4" s="20">
        <v>2</v>
      </c>
      <c r="I4" s="20">
        <v>3</v>
      </c>
      <c r="J4" s="20">
        <v>4</v>
      </c>
      <c r="K4" s="20">
        <v>5</v>
      </c>
      <c r="L4" s="20">
        <v>6</v>
      </c>
      <c r="M4" t="s">
        <v>327</v>
      </c>
      <c r="N4" t="s">
        <v>328</v>
      </c>
      <c r="O4" t="s">
        <v>329</v>
      </c>
      <c r="P4" t="s">
        <v>330</v>
      </c>
      <c r="Q4" t="s">
        <v>331</v>
      </c>
      <c r="R4" t="s">
        <v>332</v>
      </c>
    </row>
    <row r="5" spans="1:18" ht="18">
      <c r="A5" s="74">
        <v>1</v>
      </c>
      <c r="B5" s="74" t="s">
        <v>33</v>
      </c>
      <c r="C5" s="74" t="s">
        <v>440</v>
      </c>
      <c r="D5" s="74">
        <v>215</v>
      </c>
      <c r="E5" s="74">
        <f t="shared" ref="E5:E20" si="0">COUNT(G5:L5)*F5</f>
        <v>0</v>
      </c>
      <c r="F5" s="75">
        <v>0</v>
      </c>
      <c r="G5" s="74">
        <v>211</v>
      </c>
      <c r="H5" s="74">
        <v>242</v>
      </c>
      <c r="I5" s="74">
        <v>258</v>
      </c>
      <c r="J5" s="74">
        <v>192</v>
      </c>
      <c r="K5" s="74">
        <v>158</v>
      </c>
      <c r="L5" s="74">
        <v>275</v>
      </c>
      <c r="M5" s="74">
        <f t="shared" ref="M5:M20" si="1">SUM(G5:L5)</f>
        <v>1336</v>
      </c>
      <c r="N5" s="74">
        <f t="shared" ref="N5:N20" si="2">E5+M5</f>
        <v>1336</v>
      </c>
      <c r="O5" s="74"/>
      <c r="P5" s="74"/>
      <c r="Q5" s="74">
        <v>223</v>
      </c>
      <c r="R5" s="74"/>
    </row>
    <row r="6" spans="1:18" ht="18">
      <c r="A6" s="74">
        <v>2</v>
      </c>
      <c r="B6" s="74" t="s">
        <v>11</v>
      </c>
      <c r="C6" s="74" t="s">
        <v>440</v>
      </c>
      <c r="D6" s="74">
        <v>222</v>
      </c>
      <c r="E6" s="74">
        <f>COUNT(G6:L6)*F6</f>
        <v>0</v>
      </c>
      <c r="F6" s="75">
        <v>0</v>
      </c>
      <c r="G6" s="74">
        <v>248</v>
      </c>
      <c r="H6" s="74">
        <v>193</v>
      </c>
      <c r="I6" s="74">
        <v>192</v>
      </c>
      <c r="J6" s="74">
        <v>181</v>
      </c>
      <c r="K6" s="74">
        <v>255</v>
      </c>
      <c r="L6" s="74">
        <v>183</v>
      </c>
      <c r="M6" s="74">
        <f>SUM(G6:L6)</f>
        <v>1252</v>
      </c>
      <c r="N6" s="74">
        <f>E6+M6</f>
        <v>1252</v>
      </c>
      <c r="O6" s="74">
        <v>201</v>
      </c>
      <c r="P6" s="74">
        <v>189</v>
      </c>
      <c r="Q6" s="74">
        <v>212</v>
      </c>
      <c r="R6" s="74"/>
    </row>
    <row r="7" spans="1:18" ht="18">
      <c r="A7" s="74">
        <v>3</v>
      </c>
      <c r="B7" s="74" t="s">
        <v>338</v>
      </c>
      <c r="C7" s="74" t="s">
        <v>440</v>
      </c>
      <c r="D7" s="74">
        <v>221</v>
      </c>
      <c r="E7" s="74">
        <f t="shared" si="0"/>
        <v>0</v>
      </c>
      <c r="F7" s="75">
        <v>0</v>
      </c>
      <c r="G7" s="74">
        <v>254</v>
      </c>
      <c r="H7" s="74">
        <v>191</v>
      </c>
      <c r="I7" s="74">
        <v>236</v>
      </c>
      <c r="J7" s="74">
        <v>192</v>
      </c>
      <c r="K7" s="74">
        <v>177</v>
      </c>
      <c r="L7" s="74">
        <v>213</v>
      </c>
      <c r="M7" s="74">
        <f t="shared" si="1"/>
        <v>1263</v>
      </c>
      <c r="N7" s="74">
        <f t="shared" si="2"/>
        <v>1263</v>
      </c>
      <c r="O7" s="74"/>
      <c r="P7" s="74">
        <v>159</v>
      </c>
      <c r="Q7" s="74"/>
      <c r="R7" s="74"/>
    </row>
    <row r="8" spans="1:18" ht="18">
      <c r="A8" s="74">
        <v>4</v>
      </c>
      <c r="B8" s="74" t="s">
        <v>15</v>
      </c>
      <c r="C8" s="74" t="s">
        <v>440</v>
      </c>
      <c r="D8" s="74">
        <v>215</v>
      </c>
      <c r="E8" s="74">
        <f t="shared" si="0"/>
        <v>0</v>
      </c>
      <c r="F8" s="75">
        <v>0</v>
      </c>
      <c r="G8" s="74">
        <v>225</v>
      </c>
      <c r="H8" s="74">
        <v>186</v>
      </c>
      <c r="I8" s="74">
        <v>277</v>
      </c>
      <c r="J8" s="74">
        <v>181</v>
      </c>
      <c r="K8" s="74">
        <v>208</v>
      </c>
      <c r="L8" s="74">
        <v>181</v>
      </c>
      <c r="M8" s="74">
        <f t="shared" si="1"/>
        <v>1258</v>
      </c>
      <c r="N8" s="74">
        <f t="shared" si="2"/>
        <v>1258</v>
      </c>
      <c r="O8" s="74">
        <v>175</v>
      </c>
      <c r="P8" s="74"/>
      <c r="Q8" s="74"/>
      <c r="R8" s="74"/>
    </row>
    <row r="9" spans="1:18" ht="18">
      <c r="A9" s="74">
        <v>5</v>
      </c>
      <c r="B9" s="76" t="s">
        <v>16</v>
      </c>
      <c r="C9" s="76" t="s">
        <v>444</v>
      </c>
      <c r="D9" s="74">
        <v>215</v>
      </c>
      <c r="E9" s="74">
        <f t="shared" si="0"/>
        <v>0</v>
      </c>
      <c r="F9" s="75">
        <v>0</v>
      </c>
      <c r="G9" s="74">
        <v>165</v>
      </c>
      <c r="H9" s="74">
        <v>161</v>
      </c>
      <c r="I9" s="74">
        <v>213</v>
      </c>
      <c r="J9" s="74">
        <v>244</v>
      </c>
      <c r="K9" s="74">
        <v>236</v>
      </c>
      <c r="L9" s="74">
        <v>211</v>
      </c>
      <c r="M9" s="74">
        <f t="shared" si="1"/>
        <v>1230</v>
      </c>
      <c r="N9" s="74">
        <f t="shared" si="2"/>
        <v>1230</v>
      </c>
      <c r="O9" s="74"/>
      <c r="P9" s="74"/>
      <c r="Q9" s="74"/>
      <c r="R9" s="74"/>
    </row>
    <row r="10" spans="1:18" ht="18">
      <c r="A10" s="74">
        <v>6</v>
      </c>
      <c r="B10" s="74" t="s">
        <v>354</v>
      </c>
      <c r="C10" s="74" t="s">
        <v>443</v>
      </c>
      <c r="D10" s="74">
        <v>192</v>
      </c>
      <c r="E10" s="74">
        <f t="shared" si="0"/>
        <v>36</v>
      </c>
      <c r="F10" s="75">
        <v>6</v>
      </c>
      <c r="G10" s="74">
        <v>214</v>
      </c>
      <c r="H10" s="74">
        <v>237</v>
      </c>
      <c r="I10" s="74">
        <v>168</v>
      </c>
      <c r="J10" s="74">
        <v>179</v>
      </c>
      <c r="K10" s="74">
        <v>180</v>
      </c>
      <c r="L10" s="74">
        <v>210</v>
      </c>
      <c r="M10" s="74">
        <f t="shared" si="1"/>
        <v>1188</v>
      </c>
      <c r="N10" s="74">
        <f t="shared" si="2"/>
        <v>1224</v>
      </c>
      <c r="O10" s="74"/>
      <c r="P10" s="74"/>
      <c r="Q10" s="74"/>
      <c r="R10" s="74"/>
    </row>
    <row r="11" spans="1:18" ht="18">
      <c r="A11" s="74">
        <v>7</v>
      </c>
      <c r="B11" s="74" t="s">
        <v>23</v>
      </c>
      <c r="C11" s="74" t="s">
        <v>443</v>
      </c>
      <c r="D11" s="74">
        <v>225</v>
      </c>
      <c r="E11" s="74">
        <f t="shared" si="0"/>
        <v>0</v>
      </c>
      <c r="F11" s="75">
        <v>0</v>
      </c>
      <c r="G11" s="74">
        <v>215</v>
      </c>
      <c r="H11" s="74">
        <v>201</v>
      </c>
      <c r="I11" s="74">
        <v>183</v>
      </c>
      <c r="J11" s="74">
        <v>220</v>
      </c>
      <c r="K11" s="74">
        <v>200</v>
      </c>
      <c r="L11" s="74">
        <v>181</v>
      </c>
      <c r="M11" s="74">
        <f t="shared" si="1"/>
        <v>1200</v>
      </c>
      <c r="N11" s="74">
        <f t="shared" si="2"/>
        <v>1200</v>
      </c>
      <c r="O11" s="74"/>
      <c r="P11" s="74"/>
      <c r="Q11" s="74"/>
      <c r="R11" s="74"/>
    </row>
    <row r="12" spans="1:18" ht="18">
      <c r="A12" s="74">
        <v>8</v>
      </c>
      <c r="B12" s="74" t="s">
        <v>439</v>
      </c>
      <c r="C12" s="74" t="s">
        <v>440</v>
      </c>
      <c r="D12" s="74">
        <v>215</v>
      </c>
      <c r="E12" s="74">
        <f t="shared" si="0"/>
        <v>0</v>
      </c>
      <c r="F12" s="75">
        <v>0</v>
      </c>
      <c r="G12" s="74">
        <v>185</v>
      </c>
      <c r="H12" s="74">
        <v>146</v>
      </c>
      <c r="I12" s="74">
        <v>229</v>
      </c>
      <c r="J12" s="74">
        <v>196</v>
      </c>
      <c r="K12" s="74">
        <v>204</v>
      </c>
      <c r="L12" s="74">
        <v>238</v>
      </c>
      <c r="M12" s="74">
        <f t="shared" si="1"/>
        <v>1198</v>
      </c>
      <c r="N12" s="74">
        <f t="shared" si="2"/>
        <v>1198</v>
      </c>
      <c r="O12" s="74"/>
      <c r="P12" s="74"/>
      <c r="Q12" s="74"/>
      <c r="R12" s="74"/>
    </row>
    <row r="13" spans="1:18" ht="18">
      <c r="A13" s="74">
        <v>9</v>
      </c>
      <c r="B13" s="74" t="s">
        <v>249</v>
      </c>
      <c r="C13" s="74" t="s">
        <v>446</v>
      </c>
      <c r="D13" s="74">
        <v>196</v>
      </c>
      <c r="E13" s="74">
        <f t="shared" si="0"/>
        <v>18</v>
      </c>
      <c r="F13" s="75">
        <v>3</v>
      </c>
      <c r="G13" s="74">
        <v>168</v>
      </c>
      <c r="H13" s="74">
        <v>189</v>
      </c>
      <c r="I13" s="74">
        <v>221</v>
      </c>
      <c r="J13" s="74">
        <v>162</v>
      </c>
      <c r="K13" s="74">
        <v>208</v>
      </c>
      <c r="L13" s="74">
        <v>205</v>
      </c>
      <c r="M13" s="74">
        <f t="shared" si="1"/>
        <v>1153</v>
      </c>
      <c r="N13" s="74">
        <f t="shared" si="2"/>
        <v>1171</v>
      </c>
      <c r="O13" s="74"/>
      <c r="P13" s="74"/>
      <c r="Q13" s="74"/>
      <c r="R13" s="74"/>
    </row>
    <row r="14" spans="1:18" ht="18">
      <c r="A14" s="74">
        <v>10</v>
      </c>
      <c r="B14" s="74" t="s">
        <v>508</v>
      </c>
      <c r="C14" s="74" t="s">
        <v>440</v>
      </c>
      <c r="D14" s="74">
        <v>214</v>
      </c>
      <c r="E14" s="74">
        <f t="shared" si="0"/>
        <v>0</v>
      </c>
      <c r="F14" s="75">
        <v>0</v>
      </c>
      <c r="G14" s="74">
        <v>212</v>
      </c>
      <c r="H14" s="74">
        <v>181</v>
      </c>
      <c r="I14" s="74">
        <v>197</v>
      </c>
      <c r="J14" s="74">
        <v>168</v>
      </c>
      <c r="K14" s="74">
        <v>228</v>
      </c>
      <c r="L14" s="74">
        <v>174</v>
      </c>
      <c r="M14" s="74">
        <f t="shared" si="1"/>
        <v>1160</v>
      </c>
      <c r="N14" s="74">
        <f t="shared" si="2"/>
        <v>1160</v>
      </c>
      <c r="O14" s="74"/>
      <c r="P14" s="74"/>
      <c r="Q14" s="74"/>
      <c r="R14" s="74"/>
    </row>
    <row r="15" spans="1:18" ht="18">
      <c r="A15" s="74">
        <v>11</v>
      </c>
      <c r="B15" s="74" t="s">
        <v>226</v>
      </c>
      <c r="C15" s="74" t="s">
        <v>443</v>
      </c>
      <c r="D15" s="74">
        <v>212</v>
      </c>
      <c r="E15" s="74">
        <f t="shared" si="0"/>
        <v>0</v>
      </c>
      <c r="F15" s="75">
        <v>0</v>
      </c>
      <c r="G15" s="74">
        <v>226</v>
      </c>
      <c r="H15" s="74">
        <v>176</v>
      </c>
      <c r="I15" s="74">
        <v>181</v>
      </c>
      <c r="J15" s="74">
        <v>196</v>
      </c>
      <c r="K15" s="74">
        <v>185</v>
      </c>
      <c r="L15" s="74">
        <v>166</v>
      </c>
      <c r="M15" s="74">
        <f t="shared" si="1"/>
        <v>1130</v>
      </c>
      <c r="N15" s="74">
        <f t="shared" si="2"/>
        <v>1130</v>
      </c>
      <c r="O15" s="74"/>
      <c r="P15" s="74"/>
      <c r="Q15" s="74"/>
      <c r="R15" s="74"/>
    </row>
    <row r="16" spans="1:18" ht="18">
      <c r="A16" s="74">
        <v>12</v>
      </c>
      <c r="B16" s="74" t="s">
        <v>21</v>
      </c>
      <c r="C16" s="74" t="s">
        <v>440</v>
      </c>
      <c r="D16" s="74">
        <v>217</v>
      </c>
      <c r="E16" s="74">
        <f t="shared" si="0"/>
        <v>0</v>
      </c>
      <c r="F16" s="75">
        <v>0</v>
      </c>
      <c r="G16" s="74">
        <v>189</v>
      </c>
      <c r="H16" s="74">
        <v>198</v>
      </c>
      <c r="I16" s="74">
        <v>192</v>
      </c>
      <c r="J16" s="74">
        <v>197</v>
      </c>
      <c r="K16" s="74">
        <v>173</v>
      </c>
      <c r="L16" s="74">
        <v>171</v>
      </c>
      <c r="M16" s="74">
        <f t="shared" si="1"/>
        <v>1120</v>
      </c>
      <c r="N16" s="74">
        <f t="shared" si="2"/>
        <v>1120</v>
      </c>
      <c r="O16" s="74"/>
      <c r="P16" s="74"/>
      <c r="Q16" s="74"/>
      <c r="R16" s="74"/>
    </row>
    <row r="17" spans="1:18" ht="18">
      <c r="A17" s="74">
        <v>13</v>
      </c>
      <c r="B17" s="74" t="s">
        <v>506</v>
      </c>
      <c r="C17" s="74" t="s">
        <v>443</v>
      </c>
      <c r="D17" s="74">
        <v>210</v>
      </c>
      <c r="E17" s="74">
        <f t="shared" si="0"/>
        <v>0</v>
      </c>
      <c r="F17" s="75">
        <v>0</v>
      </c>
      <c r="G17" s="74">
        <v>236</v>
      </c>
      <c r="H17" s="74">
        <v>190</v>
      </c>
      <c r="I17" s="74">
        <v>163</v>
      </c>
      <c r="J17" s="74">
        <v>176</v>
      </c>
      <c r="K17" s="74">
        <v>174</v>
      </c>
      <c r="L17" s="74">
        <v>165</v>
      </c>
      <c r="M17" s="74">
        <f t="shared" si="1"/>
        <v>1104</v>
      </c>
      <c r="N17" s="74">
        <f t="shared" si="2"/>
        <v>1104</v>
      </c>
      <c r="O17" s="74"/>
      <c r="P17" s="74"/>
      <c r="Q17" s="74"/>
      <c r="R17" s="74"/>
    </row>
    <row r="18" spans="1:18" ht="18">
      <c r="A18" s="74">
        <v>14</v>
      </c>
      <c r="B18" s="74" t="s">
        <v>507</v>
      </c>
      <c r="C18" s="74" t="s">
        <v>443</v>
      </c>
      <c r="D18" s="74">
        <v>192</v>
      </c>
      <c r="E18" s="74">
        <f t="shared" si="0"/>
        <v>36</v>
      </c>
      <c r="F18" s="75">
        <v>6</v>
      </c>
      <c r="G18" s="74">
        <v>165</v>
      </c>
      <c r="H18" s="74">
        <v>182</v>
      </c>
      <c r="I18" s="74">
        <v>172</v>
      </c>
      <c r="J18" s="74">
        <v>188</v>
      </c>
      <c r="K18" s="74">
        <v>134</v>
      </c>
      <c r="L18" s="74">
        <v>173</v>
      </c>
      <c r="M18" s="74">
        <f t="shared" si="1"/>
        <v>1014</v>
      </c>
      <c r="N18" s="74">
        <f t="shared" si="2"/>
        <v>1050</v>
      </c>
      <c r="O18" s="74"/>
      <c r="P18" s="74"/>
      <c r="Q18" s="74"/>
      <c r="R18" s="74"/>
    </row>
    <row r="19" spans="1:18" ht="18">
      <c r="A19" s="74">
        <v>15</v>
      </c>
      <c r="B19" s="74" t="s">
        <v>504</v>
      </c>
      <c r="C19" s="74" t="s">
        <v>505</v>
      </c>
      <c r="D19" s="74">
        <v>204</v>
      </c>
      <c r="E19" s="74">
        <f t="shared" si="0"/>
        <v>0</v>
      </c>
      <c r="F19" s="75">
        <v>0</v>
      </c>
      <c r="G19" s="74">
        <v>131</v>
      </c>
      <c r="H19" s="74">
        <v>165</v>
      </c>
      <c r="I19" s="74">
        <v>157</v>
      </c>
      <c r="J19" s="74">
        <v>179</v>
      </c>
      <c r="K19" s="74">
        <v>188</v>
      </c>
      <c r="L19" s="74">
        <v>222</v>
      </c>
      <c r="M19" s="74">
        <f t="shared" si="1"/>
        <v>1042</v>
      </c>
      <c r="N19" s="74">
        <f t="shared" si="2"/>
        <v>1042</v>
      </c>
      <c r="O19" s="74"/>
      <c r="P19" s="74"/>
      <c r="Q19" s="74"/>
      <c r="R19" s="74"/>
    </row>
    <row r="20" spans="1:18" ht="18.75" thickBot="1">
      <c r="A20" s="77">
        <v>16</v>
      </c>
      <c r="B20" s="78" t="s">
        <v>20</v>
      </c>
      <c r="C20" s="78" t="s">
        <v>444</v>
      </c>
      <c r="D20" s="74">
        <v>202</v>
      </c>
      <c r="E20" s="74">
        <f t="shared" si="0"/>
        <v>0</v>
      </c>
      <c r="F20" s="75">
        <v>0</v>
      </c>
      <c r="G20" s="74">
        <v>155</v>
      </c>
      <c r="H20" s="74">
        <v>147</v>
      </c>
      <c r="I20" s="74">
        <v>172</v>
      </c>
      <c r="J20" s="74">
        <v>125</v>
      </c>
      <c r="K20" s="74">
        <v>183</v>
      </c>
      <c r="L20" s="74">
        <v>170</v>
      </c>
      <c r="M20" s="74">
        <f t="shared" si="1"/>
        <v>952</v>
      </c>
      <c r="N20" s="74">
        <f t="shared" si="2"/>
        <v>952</v>
      </c>
      <c r="O20" s="74"/>
      <c r="P20" s="74"/>
      <c r="Q20" s="74"/>
      <c r="R20" s="74"/>
    </row>
    <row r="21" spans="1:18" ht="18">
      <c r="A21" s="21"/>
      <c r="B21" s="21"/>
      <c r="C21" s="21"/>
      <c r="D21" s="79"/>
      <c r="E21" s="74"/>
      <c r="F21" s="80"/>
      <c r="G21" s="21"/>
      <c r="H21" s="21"/>
      <c r="I21" s="21"/>
      <c r="J21" s="21"/>
      <c r="K21" s="21"/>
      <c r="L21" s="21"/>
      <c r="M21" s="74"/>
      <c r="N21" s="74"/>
      <c r="O21" s="21"/>
      <c r="P21" s="21"/>
      <c r="Q21" s="21"/>
      <c r="R21" s="21"/>
    </row>
    <row r="22" spans="1:18" ht="18">
      <c r="A22" s="21"/>
      <c r="B22" s="53" t="s">
        <v>315</v>
      </c>
      <c r="C22" s="21"/>
      <c r="D22" s="81"/>
      <c r="E22" s="74"/>
      <c r="F22" s="80"/>
      <c r="G22" s="21"/>
      <c r="H22" s="21"/>
      <c r="I22" s="21"/>
      <c r="J22" s="21"/>
      <c r="K22" s="21"/>
      <c r="L22" s="21"/>
      <c r="M22" s="74"/>
      <c r="N22" s="74"/>
      <c r="O22" s="21"/>
      <c r="P22" s="21"/>
      <c r="Q22" s="21"/>
      <c r="R22" s="21"/>
    </row>
    <row r="23" spans="1:18" ht="18">
      <c r="A23" s="74">
        <v>1</v>
      </c>
      <c r="B23" s="74" t="s">
        <v>489</v>
      </c>
      <c r="C23" s="74" t="s">
        <v>440</v>
      </c>
      <c r="D23" s="74">
        <v>200</v>
      </c>
      <c r="E23" s="74">
        <f>COUNT(G23:L23)*F23</f>
        <v>0</v>
      </c>
      <c r="F23" s="75">
        <v>0</v>
      </c>
      <c r="G23" s="74">
        <v>220</v>
      </c>
      <c r="H23" s="74">
        <v>179</v>
      </c>
      <c r="I23" s="74">
        <v>202</v>
      </c>
      <c r="J23" s="74">
        <v>164</v>
      </c>
      <c r="K23" s="74">
        <v>215</v>
      </c>
      <c r="L23" s="74">
        <v>244</v>
      </c>
      <c r="M23" s="74">
        <f>SUM(G23:L23)</f>
        <v>1224</v>
      </c>
      <c r="N23" s="74">
        <f>E23+M23</f>
        <v>1224</v>
      </c>
      <c r="O23" s="74"/>
      <c r="P23" s="74"/>
      <c r="Q23" s="74">
        <v>222</v>
      </c>
      <c r="R23" s="74"/>
    </row>
    <row r="24" spans="1:18" ht="18">
      <c r="A24" s="74">
        <v>2</v>
      </c>
      <c r="B24" s="74" t="s">
        <v>46</v>
      </c>
      <c r="C24" s="74" t="s">
        <v>443</v>
      </c>
      <c r="D24" s="74">
        <v>211</v>
      </c>
      <c r="E24" s="74">
        <f>COUNT(G24:L24)*F24</f>
        <v>0</v>
      </c>
      <c r="F24" s="75">
        <v>0</v>
      </c>
      <c r="G24" s="74">
        <v>202</v>
      </c>
      <c r="H24" s="74">
        <v>192</v>
      </c>
      <c r="I24" s="74">
        <v>175</v>
      </c>
      <c r="J24" s="74">
        <v>176</v>
      </c>
      <c r="K24" s="74">
        <v>181</v>
      </c>
      <c r="L24" s="74">
        <v>229</v>
      </c>
      <c r="M24" s="74">
        <f>SUM(G24:L24)</f>
        <v>1155</v>
      </c>
      <c r="N24" s="74">
        <f>E24+M24</f>
        <v>1155</v>
      </c>
      <c r="O24" s="74"/>
      <c r="P24" s="74">
        <v>191</v>
      </c>
      <c r="Q24" s="74">
        <v>174</v>
      </c>
      <c r="R24" s="74"/>
    </row>
    <row r="25" spans="1:18" ht="18">
      <c r="A25" s="74">
        <v>3</v>
      </c>
      <c r="B25" s="74" t="s">
        <v>377</v>
      </c>
      <c r="C25" s="74" t="s">
        <v>445</v>
      </c>
      <c r="D25" s="74">
        <v>197</v>
      </c>
      <c r="E25" s="74">
        <f>COUNT(G25:L25)*F25</f>
        <v>12</v>
      </c>
      <c r="F25" s="75">
        <v>2</v>
      </c>
      <c r="G25" s="74">
        <v>143</v>
      </c>
      <c r="H25" s="74">
        <v>161</v>
      </c>
      <c r="I25" s="74">
        <v>176</v>
      </c>
      <c r="J25" s="74">
        <v>183</v>
      </c>
      <c r="K25" s="74">
        <v>172</v>
      </c>
      <c r="L25" s="74">
        <v>227</v>
      </c>
      <c r="M25" s="74">
        <f>SUM(G25:L25)</f>
        <v>1062</v>
      </c>
      <c r="N25" s="74">
        <f>E25+M25</f>
        <v>1074</v>
      </c>
      <c r="O25" s="74">
        <v>206</v>
      </c>
      <c r="P25" s="74">
        <v>151</v>
      </c>
      <c r="Q25" s="74"/>
      <c r="R25" s="74"/>
    </row>
    <row r="26" spans="1:18" ht="18">
      <c r="A26" s="74">
        <v>4</v>
      </c>
      <c r="B26" s="74" t="s">
        <v>509</v>
      </c>
      <c r="C26" s="74" t="s">
        <v>440</v>
      </c>
      <c r="D26" s="74">
        <v>179</v>
      </c>
      <c r="E26" s="74">
        <f>COUNT(G26:L26)*F26</f>
        <v>96</v>
      </c>
      <c r="F26" s="75">
        <v>16</v>
      </c>
      <c r="G26" s="74">
        <v>122</v>
      </c>
      <c r="H26" s="74">
        <v>115</v>
      </c>
      <c r="I26" s="74">
        <v>150</v>
      </c>
      <c r="J26" s="74">
        <v>147</v>
      </c>
      <c r="K26" s="74">
        <v>146</v>
      </c>
      <c r="L26" s="74">
        <v>229</v>
      </c>
      <c r="M26" s="74">
        <f>SUM(G26:L26)</f>
        <v>909</v>
      </c>
      <c r="N26" s="74">
        <f>E26+M26</f>
        <v>1005</v>
      </c>
      <c r="O26" s="74">
        <v>145</v>
      </c>
      <c r="P26" s="74"/>
      <c r="Q26" s="74"/>
      <c r="R26" s="74"/>
    </row>
    <row r="29" spans="1:18">
      <c r="B29" t="s">
        <v>336</v>
      </c>
    </row>
  </sheetData>
  <sortState ref="B5:N20">
    <sortCondition descending="1" ref="N5:N20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C17"/>
  <sheetViews>
    <sheetView workbookViewId="0">
      <selection activeCell="C8" sqref="C8"/>
    </sheetView>
  </sheetViews>
  <sheetFormatPr baseColWidth="10" defaultColWidth="9.140625" defaultRowHeight="12.75"/>
  <cols>
    <col min="1" max="1" width="15.5703125" customWidth="1"/>
    <col min="2" max="2" width="13.7109375" customWidth="1"/>
    <col min="3" max="3" width="57" customWidth="1"/>
  </cols>
  <sheetData>
    <row r="3" spans="1:3" ht="27">
      <c r="A3" s="12" t="s">
        <v>510</v>
      </c>
    </row>
    <row r="4" spans="1:3" s="15" customFormat="1" ht="23.25">
      <c r="A4" s="15" t="s">
        <v>324</v>
      </c>
    </row>
    <row r="5" spans="1:3" s="15" customFormat="1" ht="23.25"/>
    <row r="6" spans="1:3" s="15" customFormat="1" ht="23.25">
      <c r="A6" s="15" t="s">
        <v>316</v>
      </c>
    </row>
    <row r="7" spans="1:3" ht="25.5">
      <c r="A7" s="13" t="s">
        <v>317</v>
      </c>
      <c r="B7" s="14" t="s">
        <v>382</v>
      </c>
      <c r="C7" s="13"/>
    </row>
    <row r="8" spans="1:3" ht="25.5">
      <c r="A8" s="13" t="s">
        <v>318</v>
      </c>
      <c r="B8" s="14" t="s">
        <v>383</v>
      </c>
      <c r="C8" s="13"/>
    </row>
    <row r="9" spans="1:3" ht="25.5">
      <c r="A9" s="13" t="s">
        <v>319</v>
      </c>
      <c r="B9" s="14" t="s">
        <v>384</v>
      </c>
      <c r="C9" s="13" t="s">
        <v>514</v>
      </c>
    </row>
    <row r="10" spans="1:3" ht="25.5">
      <c r="A10" s="13" t="s">
        <v>321</v>
      </c>
      <c r="B10" s="14" t="s">
        <v>322</v>
      </c>
      <c r="C10" s="13" t="s">
        <v>513</v>
      </c>
    </row>
    <row r="11" spans="1:3" ht="25.5">
      <c r="A11" s="17"/>
      <c r="B11" s="18"/>
      <c r="C11" s="17"/>
    </row>
    <row r="13" spans="1:3" s="15" customFormat="1" ht="23.25">
      <c r="A13" s="16" t="s">
        <v>315</v>
      </c>
    </row>
    <row r="14" spans="1:3" ht="25.5">
      <c r="A14" s="13" t="s">
        <v>317</v>
      </c>
      <c r="B14" s="14" t="s">
        <v>384</v>
      </c>
      <c r="C14" s="13"/>
    </row>
    <row r="15" spans="1:3" s="2" customFormat="1" ht="25.5">
      <c r="A15" s="13" t="s">
        <v>318</v>
      </c>
      <c r="B15" s="14" t="s">
        <v>320</v>
      </c>
      <c r="C15" s="13"/>
    </row>
    <row r="16" spans="1:3" s="2" customFormat="1" ht="25.5">
      <c r="A16" s="13" t="s">
        <v>319</v>
      </c>
      <c r="B16" s="14" t="s">
        <v>322</v>
      </c>
      <c r="C16" s="13" t="s">
        <v>512</v>
      </c>
    </row>
    <row r="17" spans="1:3" ht="25.5">
      <c r="A17" s="57" t="s">
        <v>321</v>
      </c>
      <c r="B17" s="58" t="s">
        <v>323</v>
      </c>
      <c r="C17" s="9" t="s">
        <v>511</v>
      </c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2010-04-07T18:47:35Z</cp:lastPrinted>
  <dcterms:created xsi:type="dcterms:W3CDTF">2006-10-16T15:46:55Z</dcterms:created>
  <dcterms:modified xsi:type="dcterms:W3CDTF">2010-09-12T21:20:36Z</dcterms:modified>
</cp:coreProperties>
</file>