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5085" windowWidth="21660" windowHeight="5145" firstSheet="8" activeTab="15"/>
  </bookViews>
  <sheets>
    <sheet name="Snittliste" sheetId="1" state="hidden" r:id="rId1"/>
    <sheet name="1" sheetId="2" state="hidden" r:id="rId2"/>
    <sheet name="2" sheetId="10" state="hidden" r:id="rId3"/>
    <sheet name="3" sheetId="9" state="hidden" r:id="rId4"/>
    <sheet name="4" sheetId="8" state="hidden" r:id="rId5"/>
    <sheet name="5" sheetId="7" state="hidden" r:id="rId6"/>
    <sheet name="6" sheetId="6" state="hidden" r:id="rId7"/>
    <sheet name="7" sheetId="5" state="hidden" r:id="rId8"/>
    <sheet name="8" sheetId="4" r:id="rId9"/>
    <sheet name="9" sheetId="11" r:id="rId10"/>
    <sheet name="10" sheetId="16" state="hidden" r:id="rId11"/>
    <sheet name="11" sheetId="17" state="hidden" r:id="rId12"/>
    <sheet name="12" sheetId="18" state="hidden" r:id="rId13"/>
    <sheet name="13" sheetId="19" state="hidden" r:id="rId14"/>
    <sheet name="Junior Mjøscup" sheetId="12" state="hidden" r:id="rId15"/>
    <sheet name="Totalliste" sheetId="3" r:id="rId16"/>
    <sheet name="Finaler" sheetId="14" state="hidden" r:id="rId17"/>
    <sheet name="Premieoversikt" sheetId="15" state="hidden" r:id="rId18"/>
  </sheets>
  <calcPr calcId="125725"/>
</workbook>
</file>

<file path=xl/calcChain.xml><?xml version="1.0" encoding="utf-8"?>
<calcChain xmlns="http://schemas.openxmlformats.org/spreadsheetml/2006/main">
  <c r="Q97" i="3"/>
  <c r="R97" s="1"/>
  <c r="S97"/>
  <c r="Q99"/>
  <c r="R99"/>
  <c r="S99"/>
  <c r="Q105"/>
  <c r="R105" s="1"/>
  <c r="S105"/>
  <c r="Q107"/>
  <c r="R107" s="1"/>
  <c r="S107"/>
  <c r="L40" i="11"/>
  <c r="J40"/>
  <c r="H40"/>
  <c r="F40"/>
  <c r="L39"/>
  <c r="J39"/>
  <c r="H39"/>
  <c r="F39"/>
  <c r="L38"/>
  <c r="J38"/>
  <c r="H38"/>
  <c r="F38"/>
  <c r="L37"/>
  <c r="J37"/>
  <c r="H37"/>
  <c r="F37"/>
  <c r="L36"/>
  <c r="J36"/>
  <c r="H36"/>
  <c r="F36"/>
  <c r="L35"/>
  <c r="J35"/>
  <c r="H35"/>
  <c r="F35"/>
  <c r="L34"/>
  <c r="J34"/>
  <c r="H34"/>
  <c r="F34"/>
  <c r="L33"/>
  <c r="J33"/>
  <c r="H33"/>
  <c r="F33"/>
  <c r="L32"/>
  <c r="J32"/>
  <c r="H32"/>
  <c r="F32"/>
  <c r="L31"/>
  <c r="J31"/>
  <c r="H31"/>
  <c r="F31"/>
  <c r="L30"/>
  <c r="J30"/>
  <c r="H30"/>
  <c r="F30"/>
  <c r="L29"/>
  <c r="J29"/>
  <c r="H29"/>
  <c r="F29"/>
  <c r="L28"/>
  <c r="J28"/>
  <c r="H28"/>
  <c r="F28"/>
  <c r="L27"/>
  <c r="J27"/>
  <c r="H27"/>
  <c r="F27"/>
  <c r="L26"/>
  <c r="J26"/>
  <c r="H26"/>
  <c r="F26"/>
  <c r="L25"/>
  <c r="J25"/>
  <c r="H25"/>
  <c r="F25"/>
  <c r="L24"/>
  <c r="J24"/>
  <c r="H24"/>
  <c r="F24"/>
  <c r="L23"/>
  <c r="J23"/>
  <c r="H23"/>
  <c r="F23"/>
  <c r="L22"/>
  <c r="J22"/>
  <c r="H22"/>
  <c r="F22"/>
  <c r="L21"/>
  <c r="J21"/>
  <c r="H21"/>
  <c r="F21"/>
  <c r="L20"/>
  <c r="J20"/>
  <c r="H20"/>
  <c r="F20"/>
  <c r="L19"/>
  <c r="J19"/>
  <c r="H19"/>
  <c r="F19"/>
  <c r="L18"/>
  <c r="J18"/>
  <c r="H18"/>
  <c r="F18"/>
  <c r="L17"/>
  <c r="J17"/>
  <c r="H17"/>
  <c r="F17"/>
  <c r="L16"/>
  <c r="J16"/>
  <c r="H16"/>
  <c r="F16"/>
  <c r="L15"/>
  <c r="J15"/>
  <c r="H15"/>
  <c r="F15"/>
  <c r="L14"/>
  <c r="J14"/>
  <c r="H14"/>
  <c r="F14"/>
  <c r="L13"/>
  <c r="J13"/>
  <c r="H13"/>
  <c r="F13"/>
  <c r="L12"/>
  <c r="J12"/>
  <c r="H12"/>
  <c r="F12"/>
  <c r="L11"/>
  <c r="J11"/>
  <c r="H11"/>
  <c r="F11"/>
  <c r="L10"/>
  <c r="J10"/>
  <c r="H10"/>
  <c r="F10"/>
  <c r="L9"/>
  <c r="J9"/>
  <c r="H9"/>
  <c r="F9"/>
  <c r="L8"/>
  <c r="J8"/>
  <c r="H8"/>
  <c r="F8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G55" i="1"/>
  <c r="I55" s="1"/>
  <c r="G56"/>
  <c r="G73"/>
  <c r="I73" s="1"/>
  <c r="G75"/>
  <c r="G13"/>
  <c r="G87"/>
  <c r="I87" s="1"/>
  <c r="G94"/>
  <c r="I94" s="1"/>
  <c r="G99"/>
  <c r="I99" s="1"/>
  <c r="G100"/>
  <c r="I100" s="1"/>
  <c r="G105"/>
  <c r="I105" s="1"/>
  <c r="G109"/>
  <c r="I109" s="1"/>
  <c r="G18"/>
  <c r="I18" s="1"/>
  <c r="G119"/>
  <c r="I119" s="1"/>
  <c r="G120"/>
  <c r="G128"/>
  <c r="I128" s="1"/>
  <c r="G133"/>
  <c r="G137"/>
  <c r="G150"/>
  <c r="I150" s="1"/>
  <c r="G153"/>
  <c r="I153" s="1"/>
  <c r="G26"/>
  <c r="I26" s="1"/>
  <c r="G179"/>
  <c r="I179" s="1"/>
  <c r="G34"/>
  <c r="I34" s="1"/>
  <c r="G188"/>
  <c r="I188" s="1"/>
  <c r="G193"/>
  <c r="I193" s="1"/>
  <c r="G195"/>
  <c r="I195" s="1"/>
  <c r="G199"/>
  <c r="I199" s="1"/>
  <c r="G207"/>
  <c r="G211"/>
  <c r="I211" s="1"/>
  <c r="G213"/>
  <c r="I213" s="1"/>
  <c r="G221"/>
  <c r="I221" s="1"/>
  <c r="G230"/>
  <c r="I230" s="1"/>
  <c r="G232"/>
  <c r="I232" s="1"/>
  <c r="G247"/>
  <c r="I247" s="1"/>
  <c r="G249"/>
  <c r="I249" s="1"/>
  <c r="G257"/>
  <c r="I257" s="1"/>
  <c r="G263"/>
  <c r="I263" s="1"/>
  <c r="Q96" i="3"/>
  <c r="R96" s="1"/>
  <c r="S96"/>
  <c r="Q38"/>
  <c r="R38" s="1"/>
  <c r="S38"/>
  <c r="Q44"/>
  <c r="R44" s="1"/>
  <c r="S44"/>
  <c r="Q69"/>
  <c r="R69" s="1"/>
  <c r="S69"/>
  <c r="Q57"/>
  <c r="R57" s="1"/>
  <c r="S57"/>
  <c r="Q60"/>
  <c r="R60" s="1"/>
  <c r="S60"/>
  <c r="Q58"/>
  <c r="R58" s="1"/>
  <c r="S58"/>
  <c r="Q64"/>
  <c r="R64" s="1"/>
  <c r="S64"/>
  <c r="Q106"/>
  <c r="R106" s="1"/>
  <c r="S106"/>
  <c r="Q109"/>
  <c r="R109" s="1"/>
  <c r="S109"/>
  <c r="Q110"/>
  <c r="R110" s="1"/>
  <c r="S110"/>
  <c r="Q68"/>
  <c r="R68" s="1"/>
  <c r="S68"/>
  <c r="Q41"/>
  <c r="R41" s="1"/>
  <c r="S41"/>
  <c r="Q113"/>
  <c r="R113" s="1"/>
  <c r="S113"/>
  <c r="Q74"/>
  <c r="R74" s="1"/>
  <c r="S74"/>
  <c r="Q77"/>
  <c r="R77" s="1"/>
  <c r="S77"/>
  <c r="Q117"/>
  <c r="R117" s="1"/>
  <c r="S117"/>
  <c r="Q81"/>
  <c r="R81" s="1"/>
  <c r="S81"/>
  <c r="Q120"/>
  <c r="R120" s="1"/>
  <c r="S120"/>
  <c r="Q83"/>
  <c r="R83" s="1"/>
  <c r="S83"/>
  <c r="Q82"/>
  <c r="R82" s="1"/>
  <c r="S82"/>
  <c r="Q47"/>
  <c r="R47" s="1"/>
  <c r="S47"/>
  <c r="Q125"/>
  <c r="R125" s="1"/>
  <c r="S125"/>
  <c r="Q61"/>
  <c r="R61" s="1"/>
  <c r="S61"/>
  <c r="Q46"/>
  <c r="R46" s="1"/>
  <c r="S46"/>
  <c r="Q111"/>
  <c r="R111" s="1"/>
  <c r="S111"/>
  <c r="Q91"/>
  <c r="R91" s="1"/>
  <c r="S91"/>
  <c r="Q87"/>
  <c r="R87" s="1"/>
  <c r="S87"/>
  <c r="Q102"/>
  <c r="R102" s="1"/>
  <c r="S102"/>
  <c r="Q101"/>
  <c r="R101" s="1"/>
  <c r="S101"/>
  <c r="Q127"/>
  <c r="R127" s="1"/>
  <c r="S127"/>
  <c r="Q98"/>
  <c r="R98" s="1"/>
  <c r="S98"/>
  <c r="Q6"/>
  <c r="R6" s="1"/>
  <c r="S6"/>
  <c r="Q19"/>
  <c r="R19" s="1"/>
  <c r="S19"/>
  <c r="L55" i="4"/>
  <c r="J55"/>
  <c r="H55"/>
  <c r="F55"/>
  <c r="L54"/>
  <c r="J54"/>
  <c r="H54"/>
  <c r="F54"/>
  <c r="L53"/>
  <c r="J53"/>
  <c r="H53"/>
  <c r="F53"/>
  <c r="L52"/>
  <c r="J52"/>
  <c r="H52"/>
  <c r="F52"/>
  <c r="L51"/>
  <c r="J51"/>
  <c r="H51"/>
  <c r="F51"/>
  <c r="L50"/>
  <c r="J50"/>
  <c r="H50"/>
  <c r="F50"/>
  <c r="L49"/>
  <c r="J49"/>
  <c r="H49"/>
  <c r="F49"/>
  <c r="L48"/>
  <c r="J48"/>
  <c r="H48"/>
  <c r="F48"/>
  <c r="L47"/>
  <c r="J47"/>
  <c r="H47"/>
  <c r="F47"/>
  <c r="L46"/>
  <c r="J46"/>
  <c r="H46"/>
  <c r="F46"/>
  <c r="L45"/>
  <c r="J45"/>
  <c r="H45"/>
  <c r="F45"/>
  <c r="L44"/>
  <c r="J44"/>
  <c r="H44"/>
  <c r="F44"/>
  <c r="L43"/>
  <c r="J43"/>
  <c r="H43"/>
  <c r="F43"/>
  <c r="L42"/>
  <c r="J42"/>
  <c r="H42"/>
  <c r="F42"/>
  <c r="L41"/>
  <c r="J41"/>
  <c r="H41"/>
  <c r="F41"/>
  <c r="L40"/>
  <c r="J40"/>
  <c r="H40"/>
  <c r="F40"/>
  <c r="L39"/>
  <c r="J39"/>
  <c r="H39"/>
  <c r="F39"/>
  <c r="L38"/>
  <c r="J38"/>
  <c r="H38"/>
  <c r="F38"/>
  <c r="L37"/>
  <c r="J37"/>
  <c r="H37"/>
  <c r="F37"/>
  <c r="L36"/>
  <c r="J36"/>
  <c r="H36"/>
  <c r="F36"/>
  <c r="L35"/>
  <c r="J35"/>
  <c r="H35"/>
  <c r="F35"/>
  <c r="L34"/>
  <c r="J34"/>
  <c r="H34"/>
  <c r="F34"/>
  <c r="L33"/>
  <c r="J33"/>
  <c r="H33"/>
  <c r="F33"/>
  <c r="L32"/>
  <c r="J32"/>
  <c r="H32"/>
  <c r="F32"/>
  <c r="L31"/>
  <c r="J31"/>
  <c r="H31"/>
  <c r="F31"/>
  <c r="L30"/>
  <c r="J30"/>
  <c r="H30"/>
  <c r="F30"/>
  <c r="L29"/>
  <c r="J29"/>
  <c r="H29"/>
  <c r="F29"/>
  <c r="L28"/>
  <c r="J28"/>
  <c r="H28"/>
  <c r="F28"/>
  <c r="L27"/>
  <c r="J27"/>
  <c r="H27"/>
  <c r="F27"/>
  <c r="L26"/>
  <c r="J26"/>
  <c r="H26"/>
  <c r="F26"/>
  <c r="L25"/>
  <c r="J25"/>
  <c r="H25"/>
  <c r="F25"/>
  <c r="L24"/>
  <c r="J24"/>
  <c r="H24"/>
  <c r="F24"/>
  <c r="L23"/>
  <c r="J23"/>
  <c r="H23"/>
  <c r="F23"/>
  <c r="L22"/>
  <c r="J22"/>
  <c r="H22"/>
  <c r="F22"/>
  <c r="L21"/>
  <c r="J21"/>
  <c r="H21"/>
  <c r="F21"/>
  <c r="L20"/>
  <c r="J20"/>
  <c r="H20"/>
  <c r="F20"/>
  <c r="L19"/>
  <c r="J19"/>
  <c r="H19"/>
  <c r="F19"/>
  <c r="L18"/>
  <c r="J18"/>
  <c r="H18"/>
  <c r="F18"/>
  <c r="L17"/>
  <c r="J17"/>
  <c r="H17"/>
  <c r="F17"/>
  <c r="L16"/>
  <c r="J16"/>
  <c r="H16"/>
  <c r="F16"/>
  <c r="L15"/>
  <c r="J15"/>
  <c r="H15"/>
  <c r="F15"/>
  <c r="L14"/>
  <c r="J14"/>
  <c r="H14"/>
  <c r="F14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K34" i="1"/>
  <c r="M34" s="1"/>
  <c r="G3"/>
  <c r="I3" s="1"/>
  <c r="G4"/>
  <c r="I4" s="1"/>
  <c r="G5"/>
  <c r="G6"/>
  <c r="G7"/>
  <c r="I7" s="1"/>
  <c r="G8"/>
  <c r="G9"/>
  <c r="I9" s="1"/>
  <c r="G10"/>
  <c r="I10" s="1"/>
  <c r="G11"/>
  <c r="I11" s="1"/>
  <c r="G12"/>
  <c r="I12" s="1"/>
  <c r="G14"/>
  <c r="I14" s="1"/>
  <c r="G15"/>
  <c r="I15" s="1"/>
  <c r="G16"/>
  <c r="G17"/>
  <c r="G19"/>
  <c r="I19" s="1"/>
  <c r="G20"/>
  <c r="G21"/>
  <c r="I21" s="1"/>
  <c r="G22"/>
  <c r="I22" s="1"/>
  <c r="G23"/>
  <c r="G24"/>
  <c r="I24" s="1"/>
  <c r="G25"/>
  <c r="I25" s="1"/>
  <c r="G27"/>
  <c r="I27" s="1"/>
  <c r="G28"/>
  <c r="I28" s="1"/>
  <c r="G29"/>
  <c r="G30"/>
  <c r="G31"/>
  <c r="I31" s="1"/>
  <c r="G32"/>
  <c r="I32" s="1"/>
  <c r="G33"/>
  <c r="I33" s="1"/>
  <c r="G35"/>
  <c r="G36"/>
  <c r="I36" s="1"/>
  <c r="G37"/>
  <c r="I37" s="1"/>
  <c r="G38"/>
  <c r="I38" s="1"/>
  <c r="G39"/>
  <c r="G40"/>
  <c r="I40" s="1"/>
  <c r="G41"/>
  <c r="I41" s="1"/>
  <c r="G42"/>
  <c r="I42" s="1"/>
  <c r="G43"/>
  <c r="I43" s="1"/>
  <c r="G44"/>
  <c r="G45"/>
  <c r="I45" s="1"/>
  <c r="G46"/>
  <c r="I46" s="1"/>
  <c r="G47"/>
  <c r="I47" s="1"/>
  <c r="G48"/>
  <c r="I48" s="1"/>
  <c r="G49"/>
  <c r="I49" s="1"/>
  <c r="G2"/>
  <c r="I2" s="1"/>
  <c r="Q100" i="3"/>
  <c r="R100" s="1"/>
  <c r="S100"/>
  <c r="Q89"/>
  <c r="R89" s="1"/>
  <c r="S89"/>
  <c r="M27" i="5"/>
  <c r="K27"/>
  <c r="I27"/>
  <c r="G27"/>
  <c r="M26"/>
  <c r="K26"/>
  <c r="I26"/>
  <c r="G26"/>
  <c r="M25"/>
  <c r="K25"/>
  <c r="I25"/>
  <c r="G25"/>
  <c r="M24"/>
  <c r="K24"/>
  <c r="I24"/>
  <c r="G24"/>
  <c r="M23"/>
  <c r="K23"/>
  <c r="I23"/>
  <c r="G23"/>
  <c r="M22"/>
  <c r="K22"/>
  <c r="I22"/>
  <c r="G22"/>
  <c r="M21"/>
  <c r="K21"/>
  <c r="I21"/>
  <c r="G21"/>
  <c r="M20"/>
  <c r="K20"/>
  <c r="I20"/>
  <c r="G20"/>
  <c r="M19"/>
  <c r="K19"/>
  <c r="I19"/>
  <c r="G19"/>
  <c r="M18"/>
  <c r="K18"/>
  <c r="I18"/>
  <c r="G18"/>
  <c r="M17"/>
  <c r="K17"/>
  <c r="I17"/>
  <c r="G17"/>
  <c r="M16"/>
  <c r="K16"/>
  <c r="I16"/>
  <c r="G16"/>
  <c r="M15"/>
  <c r="K15"/>
  <c r="I15"/>
  <c r="G15"/>
  <c r="M14"/>
  <c r="K14"/>
  <c r="I14"/>
  <c r="G14"/>
  <c r="M13"/>
  <c r="K13"/>
  <c r="I13"/>
  <c r="G13"/>
  <c r="M12"/>
  <c r="K12"/>
  <c r="I12"/>
  <c r="G12"/>
  <c r="M11"/>
  <c r="K11"/>
  <c r="I11"/>
  <c r="G11"/>
  <c r="M10"/>
  <c r="K10"/>
  <c r="I10"/>
  <c r="G10"/>
  <c r="M9"/>
  <c r="K9"/>
  <c r="I9"/>
  <c r="G9"/>
  <c r="M8"/>
  <c r="K8"/>
  <c r="I8"/>
  <c r="G8"/>
  <c r="G85" i="1"/>
  <c r="I85" s="1"/>
  <c r="K85"/>
  <c r="M85" s="1"/>
  <c r="K230"/>
  <c r="M230" s="1"/>
  <c r="M4" i="5"/>
  <c r="K4"/>
  <c r="I4"/>
  <c r="G4"/>
  <c r="M3"/>
  <c r="K3"/>
  <c r="I3"/>
  <c r="G3"/>
  <c r="M5"/>
  <c r="K5"/>
  <c r="I5"/>
  <c r="G5"/>
  <c r="I5" i="1"/>
  <c r="I13"/>
  <c r="I17"/>
  <c r="I29"/>
  <c r="I44"/>
  <c r="Q88" i="3"/>
  <c r="R88" s="1"/>
  <c r="S88"/>
  <c r="Q71"/>
  <c r="R71" s="1"/>
  <c r="S71"/>
  <c r="Q34"/>
  <c r="R34" s="1"/>
  <c r="S34"/>
  <c r="Q124"/>
  <c r="R124" s="1"/>
  <c r="S124"/>
  <c r="Q79"/>
  <c r="R79" s="1"/>
  <c r="S79"/>
  <c r="Q92"/>
  <c r="R92" s="1"/>
  <c r="S92"/>
  <c r="Q65"/>
  <c r="R65" s="1"/>
  <c r="S65"/>
  <c r="Q118"/>
  <c r="R118" s="1"/>
  <c r="S118"/>
  <c r="Q94"/>
  <c r="R94" s="1"/>
  <c r="S94"/>
  <c r="Q115"/>
  <c r="R115" s="1"/>
  <c r="S115"/>
  <c r="Q53"/>
  <c r="R53" s="1"/>
  <c r="S53"/>
  <c r="Q103"/>
  <c r="R103" s="1"/>
  <c r="S103"/>
  <c r="Q80"/>
  <c r="R80" s="1"/>
  <c r="S80"/>
  <c r="Q63"/>
  <c r="R63" s="1"/>
  <c r="S63"/>
  <c r="Q50"/>
  <c r="R50" s="1"/>
  <c r="S50"/>
  <c r="Q62"/>
  <c r="R62" s="1"/>
  <c r="S62"/>
  <c r="Q30"/>
  <c r="R30" s="1"/>
  <c r="S30"/>
  <c r="Q59"/>
  <c r="R59" s="1"/>
  <c r="S59"/>
  <c r="Q70"/>
  <c r="R70" s="1"/>
  <c r="S70"/>
  <c r="Q72"/>
  <c r="R72" s="1"/>
  <c r="S72"/>
  <c r="Q76"/>
  <c r="R76" s="1"/>
  <c r="S76"/>
  <c r="Q73"/>
  <c r="R73" s="1"/>
  <c r="S73"/>
  <c r="Q45"/>
  <c r="R45" s="1"/>
  <c r="S45"/>
  <c r="Q75"/>
  <c r="R75" s="1"/>
  <c r="S75"/>
  <c r="Q126"/>
  <c r="R126" s="1"/>
  <c r="S126"/>
  <c r="Q56"/>
  <c r="R56" s="1"/>
  <c r="S56"/>
  <c r="Q128"/>
  <c r="R128" s="1"/>
  <c r="S128"/>
  <c r="Q116"/>
  <c r="R116" s="1"/>
  <c r="S116"/>
  <c r="Q43"/>
  <c r="R43" s="1"/>
  <c r="S43"/>
  <c r="Q114"/>
  <c r="R114" s="1"/>
  <c r="S114"/>
  <c r="Q51"/>
  <c r="R51" s="1"/>
  <c r="S51"/>
  <c r="Q122"/>
  <c r="R122" s="1"/>
  <c r="S122"/>
  <c r="Q55"/>
  <c r="R55" s="1"/>
  <c r="S55"/>
  <c r="Q37"/>
  <c r="R37" s="1"/>
  <c r="S37"/>
  <c r="Q32"/>
  <c r="R32" s="1"/>
  <c r="S32"/>
  <c r="Q66"/>
  <c r="R66" s="1"/>
  <c r="S66"/>
  <c r="Q123"/>
  <c r="R123" s="1"/>
  <c r="S123"/>
  <c r="Q31"/>
  <c r="R31" s="1"/>
  <c r="S31"/>
  <c r="Q28"/>
  <c r="R28" s="1"/>
  <c r="S28"/>
  <c r="Q108"/>
  <c r="R108" s="1"/>
  <c r="S108"/>
  <c r="Q42"/>
  <c r="R42" s="1"/>
  <c r="S42"/>
  <c r="Q121"/>
  <c r="R121" s="1"/>
  <c r="S121"/>
  <c r="Q112"/>
  <c r="R112" s="1"/>
  <c r="S112"/>
  <c r="Q36"/>
  <c r="R36" s="1"/>
  <c r="S36"/>
  <c r="Q85"/>
  <c r="R85" s="1"/>
  <c r="S85"/>
  <c r="Q49"/>
  <c r="R49" s="1"/>
  <c r="S49"/>
  <c r="Q33"/>
  <c r="R33" s="1"/>
  <c r="S33"/>
  <c r="Q104"/>
  <c r="R104" s="1"/>
  <c r="S104"/>
  <c r="Q39"/>
  <c r="R39" s="1"/>
  <c r="S39"/>
  <c r="Q119"/>
  <c r="R119" s="1"/>
  <c r="S119"/>
  <c r="Q95"/>
  <c r="R95" s="1"/>
  <c r="S95"/>
  <c r="Q90"/>
  <c r="R90" s="1"/>
  <c r="S90"/>
  <c r="Q86"/>
  <c r="R86" s="1"/>
  <c r="S86"/>
  <c r="Q67"/>
  <c r="R67" s="1"/>
  <c r="S67"/>
  <c r="Q93"/>
  <c r="R93" s="1"/>
  <c r="S93"/>
  <c r="Q52"/>
  <c r="R52" s="1"/>
  <c r="S52"/>
  <c r="Q78"/>
  <c r="R78" s="1"/>
  <c r="S78"/>
  <c r="Q54"/>
  <c r="R54" s="1"/>
  <c r="S54"/>
  <c r="Q40"/>
  <c r="R40" s="1"/>
  <c r="S40"/>
  <c r="Q35"/>
  <c r="R35" s="1"/>
  <c r="S35"/>
  <c r="Q48"/>
  <c r="R48" s="1"/>
  <c r="S48"/>
  <c r="Q23"/>
  <c r="R23" s="1"/>
  <c r="S23"/>
  <c r="Q24"/>
  <c r="R24" s="1"/>
  <c r="S24"/>
  <c r="Q25"/>
  <c r="R25" s="1"/>
  <c r="S25"/>
  <c r="Q21"/>
  <c r="R21" s="1"/>
  <c r="S21"/>
  <c r="J43" i="6"/>
  <c r="F43"/>
  <c r="H43" s="1"/>
  <c r="J42"/>
  <c r="F42"/>
  <c r="H42" s="1"/>
  <c r="J41"/>
  <c r="F41"/>
  <c r="H41" s="1"/>
  <c r="J40"/>
  <c r="F40"/>
  <c r="H40" s="1"/>
  <c r="J39"/>
  <c r="F39"/>
  <c r="H39" s="1"/>
  <c r="J38"/>
  <c r="F38"/>
  <c r="H38" s="1"/>
  <c r="J37"/>
  <c r="F37"/>
  <c r="H37" s="1"/>
  <c r="J36"/>
  <c r="H36"/>
  <c r="F36"/>
  <c r="J35"/>
  <c r="F35"/>
  <c r="H35" s="1"/>
  <c r="J34"/>
  <c r="F34"/>
  <c r="H34" s="1"/>
  <c r="J33"/>
  <c r="F33"/>
  <c r="H33" s="1"/>
  <c r="J32"/>
  <c r="F32"/>
  <c r="H32" s="1"/>
  <c r="J31"/>
  <c r="F31"/>
  <c r="H31" s="1"/>
  <c r="J30"/>
  <c r="F30"/>
  <c r="H30" s="1"/>
  <c r="J29"/>
  <c r="F29"/>
  <c r="H29" s="1"/>
  <c r="J28"/>
  <c r="H28"/>
  <c r="F28"/>
  <c r="J27"/>
  <c r="F27"/>
  <c r="H27" s="1"/>
  <c r="J26"/>
  <c r="F26"/>
  <c r="H26" s="1"/>
  <c r="J25"/>
  <c r="F25"/>
  <c r="H25" s="1"/>
  <c r="J24"/>
  <c r="F24"/>
  <c r="H24" s="1"/>
  <c r="J23"/>
  <c r="F23"/>
  <c r="H23" s="1"/>
  <c r="J22"/>
  <c r="F22"/>
  <c r="H22" s="1"/>
  <c r="J21"/>
  <c r="F21"/>
  <c r="H21" s="1"/>
  <c r="J20"/>
  <c r="H20"/>
  <c r="F20"/>
  <c r="J19"/>
  <c r="F19"/>
  <c r="H19" s="1"/>
  <c r="J18"/>
  <c r="F18"/>
  <c r="H18" s="1"/>
  <c r="J17"/>
  <c r="F17"/>
  <c r="H17" s="1"/>
  <c r="J16"/>
  <c r="F16"/>
  <c r="H16" s="1"/>
  <c r="J15"/>
  <c r="F15"/>
  <c r="H15" s="1"/>
  <c r="J14"/>
  <c r="F14"/>
  <c r="H14" s="1"/>
  <c r="J13"/>
  <c r="F13"/>
  <c r="H13" s="1"/>
  <c r="J12"/>
  <c r="H12"/>
  <c r="F12"/>
  <c r="J11"/>
  <c r="F11"/>
  <c r="H11" s="1"/>
  <c r="J10"/>
  <c r="F10"/>
  <c r="H10" s="1"/>
  <c r="J9"/>
  <c r="F9"/>
  <c r="H9" s="1"/>
  <c r="J8"/>
  <c r="F8"/>
  <c r="H8" s="1"/>
  <c r="J6"/>
  <c r="F6"/>
  <c r="H6" s="1"/>
  <c r="J5"/>
  <c r="H5"/>
  <c r="F5"/>
  <c r="J4"/>
  <c r="F4"/>
  <c r="H4" s="1"/>
  <c r="J3"/>
  <c r="F3"/>
  <c r="H3" s="1"/>
  <c r="J57" i="7"/>
  <c r="F57"/>
  <c r="H57" s="1"/>
  <c r="J56"/>
  <c r="F56"/>
  <c r="H56" s="1"/>
  <c r="J55"/>
  <c r="F55"/>
  <c r="H55" s="1"/>
  <c r="J54"/>
  <c r="H54"/>
  <c r="F54"/>
  <c r="J53"/>
  <c r="F53"/>
  <c r="H53" s="1"/>
  <c r="J52"/>
  <c r="F52"/>
  <c r="H52" s="1"/>
  <c r="J51"/>
  <c r="F51"/>
  <c r="H51" s="1"/>
  <c r="J50"/>
  <c r="H50"/>
  <c r="F50"/>
  <c r="J49"/>
  <c r="F49"/>
  <c r="H49" s="1"/>
  <c r="J48"/>
  <c r="F48"/>
  <c r="H48" s="1"/>
  <c r="J47"/>
  <c r="F47"/>
  <c r="H47" s="1"/>
  <c r="J46"/>
  <c r="H46"/>
  <c r="F46"/>
  <c r="J45"/>
  <c r="F45"/>
  <c r="H45" s="1"/>
  <c r="J44"/>
  <c r="F44"/>
  <c r="H44" s="1"/>
  <c r="J43"/>
  <c r="F43"/>
  <c r="H43" s="1"/>
  <c r="J42"/>
  <c r="H42"/>
  <c r="F42"/>
  <c r="J41"/>
  <c r="F41"/>
  <c r="H41" s="1"/>
  <c r="J40"/>
  <c r="F40"/>
  <c r="H40" s="1"/>
  <c r="J39"/>
  <c r="F39"/>
  <c r="H39" s="1"/>
  <c r="J38"/>
  <c r="H38"/>
  <c r="F38"/>
  <c r="J37"/>
  <c r="F37"/>
  <c r="H37" s="1"/>
  <c r="J36"/>
  <c r="F36"/>
  <c r="H36" s="1"/>
  <c r="J35"/>
  <c r="F35"/>
  <c r="H35" s="1"/>
  <c r="J34"/>
  <c r="H34"/>
  <c r="F34"/>
  <c r="J33"/>
  <c r="F33"/>
  <c r="H33" s="1"/>
  <c r="J32"/>
  <c r="F32"/>
  <c r="H32" s="1"/>
  <c r="J31"/>
  <c r="F31"/>
  <c r="H31" s="1"/>
  <c r="J30"/>
  <c r="H30"/>
  <c r="F30"/>
  <c r="J29"/>
  <c r="F29"/>
  <c r="H29" s="1"/>
  <c r="J28"/>
  <c r="F28"/>
  <c r="H28" s="1"/>
  <c r="J27"/>
  <c r="F27"/>
  <c r="H27" s="1"/>
  <c r="J26"/>
  <c r="H26"/>
  <c r="F26"/>
  <c r="J25"/>
  <c r="F25"/>
  <c r="H25" s="1"/>
  <c r="J24"/>
  <c r="F24"/>
  <c r="H24" s="1"/>
  <c r="J23"/>
  <c r="F23"/>
  <c r="H23" s="1"/>
  <c r="J22"/>
  <c r="H22"/>
  <c r="F22"/>
  <c r="J21"/>
  <c r="F21"/>
  <c r="H21" s="1"/>
  <c r="J20"/>
  <c r="F20"/>
  <c r="H20" s="1"/>
  <c r="J19"/>
  <c r="F19"/>
  <c r="H19" s="1"/>
  <c r="J18"/>
  <c r="H18"/>
  <c r="F18"/>
  <c r="J17"/>
  <c r="F17"/>
  <c r="H17" s="1"/>
  <c r="J16"/>
  <c r="F16"/>
  <c r="H16" s="1"/>
  <c r="J15"/>
  <c r="F15"/>
  <c r="H15" s="1"/>
  <c r="J13"/>
  <c r="F13"/>
  <c r="H13" s="1"/>
  <c r="J12"/>
  <c r="F12"/>
  <c r="H12" s="1"/>
  <c r="J11"/>
  <c r="F11"/>
  <c r="H11" s="1"/>
  <c r="J10"/>
  <c r="F10"/>
  <c r="H10" s="1"/>
  <c r="J9"/>
  <c r="H9"/>
  <c r="F9"/>
  <c r="J8"/>
  <c r="F8"/>
  <c r="H8" s="1"/>
  <c r="J7"/>
  <c r="F7"/>
  <c r="H7" s="1"/>
  <c r="J6"/>
  <c r="F6"/>
  <c r="H6" s="1"/>
  <c r="J5"/>
  <c r="F5"/>
  <c r="H5" s="1"/>
  <c r="J4"/>
  <c r="F4"/>
  <c r="H4" s="1"/>
  <c r="I8" i="1"/>
  <c r="I16"/>
  <c r="I20"/>
  <c r="I23"/>
  <c r="I30"/>
  <c r="I35"/>
  <c r="I39"/>
  <c r="G51"/>
  <c r="I51" s="1"/>
  <c r="G52"/>
  <c r="I52" s="1"/>
  <c r="G53"/>
  <c r="I53" s="1"/>
  <c r="G54"/>
  <c r="I54" s="1"/>
  <c r="I56"/>
  <c r="G57"/>
  <c r="I57" s="1"/>
  <c r="G58"/>
  <c r="I58" s="1"/>
  <c r="G59"/>
  <c r="I59" s="1"/>
  <c r="G60"/>
  <c r="I60" s="1"/>
  <c r="G61"/>
  <c r="I61" s="1"/>
  <c r="G62"/>
  <c r="I62" s="1"/>
  <c r="G63"/>
  <c r="I63" s="1"/>
  <c r="G64"/>
  <c r="I64" s="1"/>
  <c r="G65"/>
  <c r="I65" s="1"/>
  <c r="G66"/>
  <c r="I66" s="1"/>
  <c r="G67"/>
  <c r="I67" s="1"/>
  <c r="G68"/>
  <c r="I68" s="1"/>
  <c r="G69"/>
  <c r="G70"/>
  <c r="I70" s="1"/>
  <c r="G71"/>
  <c r="I71" s="1"/>
  <c r="G72"/>
  <c r="I72" s="1"/>
  <c r="G74"/>
  <c r="I74" s="1"/>
  <c r="I75"/>
  <c r="G76"/>
  <c r="I76" s="1"/>
  <c r="G77"/>
  <c r="I77" s="1"/>
  <c r="G78"/>
  <c r="I78" s="1"/>
  <c r="G79"/>
  <c r="I79" s="1"/>
  <c r="G80"/>
  <c r="I80" s="1"/>
  <c r="G81"/>
  <c r="I81" s="1"/>
  <c r="G82"/>
  <c r="I82" s="1"/>
  <c r="G83"/>
  <c r="I83" s="1"/>
  <c r="G84"/>
  <c r="I84" s="1"/>
  <c r="G86"/>
  <c r="I86" s="1"/>
  <c r="G88"/>
  <c r="I88" s="1"/>
  <c r="G89"/>
  <c r="I89" s="1"/>
  <c r="G90"/>
  <c r="I90" s="1"/>
  <c r="G91"/>
  <c r="I91" s="1"/>
  <c r="G92"/>
  <c r="I92" s="1"/>
  <c r="G93"/>
  <c r="I93" s="1"/>
  <c r="G95"/>
  <c r="I95" s="1"/>
  <c r="G96"/>
  <c r="I96" s="1"/>
  <c r="G97"/>
  <c r="I97" s="1"/>
  <c r="G98"/>
  <c r="I98" s="1"/>
  <c r="G101"/>
  <c r="I101" s="1"/>
  <c r="G102"/>
  <c r="I102" s="1"/>
  <c r="G103"/>
  <c r="I103" s="1"/>
  <c r="G104"/>
  <c r="I104" s="1"/>
  <c r="G106"/>
  <c r="I106" s="1"/>
  <c r="G107"/>
  <c r="I107" s="1"/>
  <c r="G108"/>
  <c r="I108" s="1"/>
  <c r="G110"/>
  <c r="I110" s="1"/>
  <c r="G111"/>
  <c r="I111" s="1"/>
  <c r="G112"/>
  <c r="I112" s="1"/>
  <c r="G113"/>
  <c r="I113" s="1"/>
  <c r="G114"/>
  <c r="I114" s="1"/>
  <c r="G115"/>
  <c r="I115" s="1"/>
  <c r="G116"/>
  <c r="I116" s="1"/>
  <c r="G117"/>
  <c r="I117" s="1"/>
  <c r="G118"/>
  <c r="I120"/>
  <c r="G121"/>
  <c r="I121" s="1"/>
  <c r="G122"/>
  <c r="I122" s="1"/>
  <c r="G123"/>
  <c r="I123" s="1"/>
  <c r="G124"/>
  <c r="I124" s="1"/>
  <c r="G125"/>
  <c r="I125" s="1"/>
  <c r="G126"/>
  <c r="I126" s="1"/>
  <c r="G127"/>
  <c r="I127" s="1"/>
  <c r="G129"/>
  <c r="I129" s="1"/>
  <c r="G130"/>
  <c r="I130" s="1"/>
  <c r="G131"/>
  <c r="I131" s="1"/>
  <c r="G132"/>
  <c r="I132" s="1"/>
  <c r="I133"/>
  <c r="G134"/>
  <c r="I134" s="1"/>
  <c r="G135"/>
  <c r="I135" s="1"/>
  <c r="G136"/>
  <c r="I136" s="1"/>
  <c r="I137"/>
  <c r="G138"/>
  <c r="I138" s="1"/>
  <c r="G139"/>
  <c r="I139" s="1"/>
  <c r="G140"/>
  <c r="I140" s="1"/>
  <c r="G141"/>
  <c r="I141" s="1"/>
  <c r="G142"/>
  <c r="I142" s="1"/>
  <c r="G143"/>
  <c r="I143" s="1"/>
  <c r="G144"/>
  <c r="I144" s="1"/>
  <c r="G145"/>
  <c r="I145" s="1"/>
  <c r="G146"/>
  <c r="I146" s="1"/>
  <c r="G147"/>
  <c r="I147" s="1"/>
  <c r="G148"/>
  <c r="I148" s="1"/>
  <c r="G149"/>
  <c r="I149" s="1"/>
  <c r="G151"/>
  <c r="G152"/>
  <c r="I152" s="1"/>
  <c r="G154"/>
  <c r="I154" s="1"/>
  <c r="G155"/>
  <c r="I155" s="1"/>
  <c r="G156"/>
  <c r="I156" s="1"/>
  <c r="G157"/>
  <c r="I157" s="1"/>
  <c r="G158"/>
  <c r="I158" s="1"/>
  <c r="G159"/>
  <c r="I159" s="1"/>
  <c r="G160"/>
  <c r="I160" s="1"/>
  <c r="G161"/>
  <c r="I161" s="1"/>
  <c r="G162"/>
  <c r="I162" s="1"/>
  <c r="G163"/>
  <c r="I163" s="1"/>
  <c r="G164"/>
  <c r="I164" s="1"/>
  <c r="G165"/>
  <c r="I165" s="1"/>
  <c r="G166"/>
  <c r="I166" s="1"/>
  <c r="G167"/>
  <c r="I167" s="1"/>
  <c r="G168"/>
  <c r="I168" s="1"/>
  <c r="G169"/>
  <c r="I169" s="1"/>
  <c r="G170"/>
  <c r="I170" s="1"/>
  <c r="G171"/>
  <c r="I171" s="1"/>
  <c r="G172"/>
  <c r="I172" s="1"/>
  <c r="G173"/>
  <c r="I173" s="1"/>
  <c r="G174"/>
  <c r="I174" s="1"/>
  <c r="G175"/>
  <c r="I175" s="1"/>
  <c r="G176"/>
  <c r="I176" s="1"/>
  <c r="G177"/>
  <c r="I177" s="1"/>
  <c r="G178"/>
  <c r="I178" s="1"/>
  <c r="G180"/>
  <c r="I180" s="1"/>
  <c r="G181"/>
  <c r="I181" s="1"/>
  <c r="G182"/>
  <c r="I182" s="1"/>
  <c r="G183"/>
  <c r="I183" s="1"/>
  <c r="G184"/>
  <c r="I184" s="1"/>
  <c r="G185"/>
  <c r="I185" s="1"/>
  <c r="G186"/>
  <c r="I186" s="1"/>
  <c r="G187"/>
  <c r="I187" s="1"/>
  <c r="G189"/>
  <c r="I189" s="1"/>
  <c r="G190"/>
  <c r="I190" s="1"/>
  <c r="G191"/>
  <c r="I191" s="1"/>
  <c r="G192"/>
  <c r="I192" s="1"/>
  <c r="G194"/>
  <c r="I194" s="1"/>
  <c r="G196"/>
  <c r="I196" s="1"/>
  <c r="G197"/>
  <c r="I197" s="1"/>
  <c r="G198"/>
  <c r="I198" s="1"/>
  <c r="G200"/>
  <c r="I200" s="1"/>
  <c r="G201"/>
  <c r="I201" s="1"/>
  <c r="G202"/>
  <c r="I202" s="1"/>
  <c r="G203"/>
  <c r="I203" s="1"/>
  <c r="G204"/>
  <c r="I204" s="1"/>
  <c r="G205"/>
  <c r="I205" s="1"/>
  <c r="G206"/>
  <c r="I206" s="1"/>
  <c r="I207"/>
  <c r="G208"/>
  <c r="G209"/>
  <c r="I209" s="1"/>
  <c r="G210"/>
  <c r="I210" s="1"/>
  <c r="G212"/>
  <c r="I212" s="1"/>
  <c r="G214"/>
  <c r="I214" s="1"/>
  <c r="G215"/>
  <c r="I215" s="1"/>
  <c r="G216"/>
  <c r="I216" s="1"/>
  <c r="G217"/>
  <c r="I217" s="1"/>
  <c r="G218"/>
  <c r="I218" s="1"/>
  <c r="G219"/>
  <c r="I219" s="1"/>
  <c r="G220"/>
  <c r="I220" s="1"/>
  <c r="G222"/>
  <c r="I222" s="1"/>
  <c r="G223"/>
  <c r="I223" s="1"/>
  <c r="G224"/>
  <c r="I224" s="1"/>
  <c r="G225"/>
  <c r="I225" s="1"/>
  <c r="G226"/>
  <c r="I226" s="1"/>
  <c r="G227"/>
  <c r="I227" s="1"/>
  <c r="G228"/>
  <c r="I228" s="1"/>
  <c r="G229"/>
  <c r="I229" s="1"/>
  <c r="G231"/>
  <c r="I231" s="1"/>
  <c r="G233"/>
  <c r="I233" s="1"/>
  <c r="G234"/>
  <c r="I234" s="1"/>
  <c r="G235"/>
  <c r="I235" s="1"/>
  <c r="G236"/>
  <c r="I236" s="1"/>
  <c r="G237"/>
  <c r="I237" s="1"/>
  <c r="G238"/>
  <c r="I238" s="1"/>
  <c r="G239"/>
  <c r="I239" s="1"/>
  <c r="G240"/>
  <c r="I240" s="1"/>
  <c r="G241"/>
  <c r="I241" s="1"/>
  <c r="G242"/>
  <c r="I242" s="1"/>
  <c r="G243"/>
  <c r="I243" s="1"/>
  <c r="G244"/>
  <c r="G245"/>
  <c r="I245" s="1"/>
  <c r="G246"/>
  <c r="G248"/>
  <c r="I248" s="1"/>
  <c r="G250"/>
  <c r="I250" s="1"/>
  <c r="G251"/>
  <c r="I251" s="1"/>
  <c r="G252"/>
  <c r="I252" s="1"/>
  <c r="G253"/>
  <c r="I253" s="1"/>
  <c r="G254"/>
  <c r="I254" s="1"/>
  <c r="G255"/>
  <c r="I255" s="1"/>
  <c r="G256"/>
  <c r="I256" s="1"/>
  <c r="G258"/>
  <c r="I258" s="1"/>
  <c r="G259"/>
  <c r="I259" s="1"/>
  <c r="G260"/>
  <c r="I260" s="1"/>
  <c r="G261"/>
  <c r="I261" s="1"/>
  <c r="G262"/>
  <c r="I262" s="1"/>
  <c r="G265"/>
  <c r="G266"/>
  <c r="G267"/>
  <c r="I267" s="1"/>
  <c r="G269"/>
  <c r="I269" s="1"/>
  <c r="G270"/>
  <c r="G272"/>
  <c r="G273"/>
  <c r="I273" s="1"/>
  <c r="G274"/>
  <c r="G275"/>
  <c r="I275" s="1"/>
  <c r="G276"/>
  <c r="G277"/>
  <c r="I277" s="1"/>
  <c r="G278"/>
  <c r="G279"/>
  <c r="I279" s="1"/>
  <c r="G280"/>
  <c r="G281"/>
  <c r="I281" s="1"/>
  <c r="G282"/>
  <c r="G283"/>
  <c r="I283" s="1"/>
  <c r="G284"/>
  <c r="I284" s="1"/>
  <c r="G286"/>
  <c r="G287"/>
  <c r="I287" s="1"/>
  <c r="G288"/>
  <c r="I288" s="1"/>
  <c r="G289"/>
  <c r="I289" s="1"/>
  <c r="G290"/>
  <c r="I290" s="1"/>
  <c r="G291"/>
  <c r="I291" s="1"/>
  <c r="G292"/>
  <c r="I292" s="1"/>
  <c r="G293"/>
  <c r="G294"/>
  <c r="I294" s="1"/>
  <c r="G295"/>
  <c r="G296"/>
  <c r="I296" s="1"/>
  <c r="G297"/>
  <c r="G298"/>
  <c r="I298" s="1"/>
  <c r="G299"/>
  <c r="G300"/>
  <c r="G301"/>
  <c r="I301" s="1"/>
  <c r="G302"/>
  <c r="I302" s="1"/>
  <c r="G304"/>
  <c r="I304" s="1"/>
  <c r="G305"/>
  <c r="I305" s="1"/>
  <c r="G306"/>
  <c r="G307"/>
  <c r="I307" s="1"/>
  <c r="G308"/>
  <c r="G310"/>
  <c r="I310" s="1"/>
  <c r="G312"/>
  <c r="G313"/>
  <c r="I313" s="1"/>
  <c r="G314"/>
  <c r="G315"/>
  <c r="I315" s="1"/>
  <c r="G317"/>
  <c r="I317" s="1"/>
  <c r="G318"/>
  <c r="I318" s="1"/>
  <c r="G319"/>
  <c r="I319" s="1"/>
  <c r="G321"/>
  <c r="I321" s="1"/>
  <c r="G322"/>
  <c r="G323"/>
  <c r="I323" s="1"/>
  <c r="G324"/>
  <c r="G325"/>
  <c r="I325" s="1"/>
  <c r="G326"/>
  <c r="G327"/>
  <c r="I327" s="1"/>
  <c r="G329"/>
  <c r="G330"/>
  <c r="I330" s="1"/>
  <c r="G333"/>
  <c r="G334"/>
  <c r="I334" s="1"/>
  <c r="G335"/>
  <c r="G337"/>
  <c r="I337" s="1"/>
  <c r="G338"/>
  <c r="G339"/>
  <c r="I339" s="1"/>
  <c r="G340"/>
  <c r="G341"/>
  <c r="I341" s="1"/>
  <c r="G342"/>
  <c r="G343"/>
  <c r="I343" s="1"/>
  <c r="G344"/>
  <c r="G345"/>
  <c r="I345" s="1"/>
  <c r="G347"/>
  <c r="I347" s="1"/>
  <c r="G349"/>
  <c r="I349" s="1"/>
  <c r="G350"/>
  <c r="G352"/>
  <c r="I352" s="1"/>
  <c r="G353"/>
  <c r="G354"/>
  <c r="I354" s="1"/>
  <c r="G355"/>
  <c r="G356"/>
  <c r="I356" s="1"/>
  <c r="G357"/>
  <c r="G358"/>
  <c r="I358" s="1"/>
  <c r="G359"/>
  <c r="G360"/>
  <c r="I360" s="1"/>
  <c r="G361"/>
  <c r="G362"/>
  <c r="I362" s="1"/>
  <c r="G363"/>
  <c r="G364"/>
  <c r="G365"/>
  <c r="G366"/>
  <c r="I366" s="1"/>
  <c r="G367"/>
  <c r="I367" s="1"/>
  <c r="G368"/>
  <c r="I368" s="1"/>
  <c r="G369"/>
  <c r="G371"/>
  <c r="I371" s="1"/>
  <c r="G372"/>
  <c r="G373"/>
  <c r="I373" s="1"/>
  <c r="G374"/>
  <c r="I374" s="1"/>
  <c r="G375"/>
  <c r="G376"/>
  <c r="I376" s="1"/>
  <c r="G377"/>
  <c r="I377" s="1"/>
  <c r="G378"/>
  <c r="I378" s="1"/>
  <c r="G379"/>
  <c r="I379" s="1"/>
  <c r="G380"/>
  <c r="I380" s="1"/>
  <c r="G381"/>
  <c r="I381" s="1"/>
  <c r="G382"/>
  <c r="I382" s="1"/>
  <c r="G383"/>
  <c r="I383" s="1"/>
  <c r="G385"/>
  <c r="I385" s="1"/>
  <c r="G386"/>
  <c r="I386" s="1"/>
  <c r="G387"/>
  <c r="G389"/>
  <c r="I389" s="1"/>
  <c r="G391"/>
  <c r="G392"/>
  <c r="I392" s="1"/>
  <c r="G393"/>
  <c r="G394"/>
  <c r="I394" s="1"/>
  <c r="G395"/>
  <c r="I395" s="1"/>
  <c r="G396"/>
  <c r="I396" s="1"/>
  <c r="G398"/>
  <c r="G399"/>
  <c r="I399" s="1"/>
  <c r="G400"/>
  <c r="G401"/>
  <c r="G403"/>
  <c r="I403" s="1"/>
  <c r="G404"/>
  <c r="I404" s="1"/>
  <c r="G406"/>
  <c r="G407"/>
  <c r="G409"/>
  <c r="G410"/>
  <c r="G411"/>
  <c r="G413"/>
  <c r="G414"/>
  <c r="I414" s="1"/>
  <c r="G415"/>
  <c r="I415" s="1"/>
  <c r="G416"/>
  <c r="I416" s="1"/>
  <c r="G418"/>
  <c r="I418" s="1"/>
  <c r="G419"/>
  <c r="G420"/>
  <c r="I420" s="1"/>
  <c r="G421"/>
  <c r="I421" s="1"/>
  <c r="G422"/>
  <c r="I422" s="1"/>
  <c r="G424"/>
  <c r="G426"/>
  <c r="I426" s="1"/>
  <c r="G427"/>
  <c r="I427" s="1"/>
  <c r="G428"/>
  <c r="I428" s="1"/>
  <c r="G429"/>
  <c r="G430"/>
  <c r="I430" s="1"/>
  <c r="G431"/>
  <c r="I431" s="1"/>
  <c r="G432"/>
  <c r="I432" s="1"/>
  <c r="G433"/>
  <c r="I433" s="1"/>
  <c r="G436"/>
  <c r="I436" s="1"/>
  <c r="G437"/>
  <c r="I437" s="1"/>
  <c r="G438"/>
  <c r="G441"/>
  <c r="G442"/>
  <c r="G444"/>
  <c r="G268"/>
  <c r="G271"/>
  <c r="I271" s="1"/>
  <c r="G285"/>
  <c r="I285" s="1"/>
  <c r="G303"/>
  <c r="I303" s="1"/>
  <c r="G309"/>
  <c r="I309" s="1"/>
  <c r="G311"/>
  <c r="I311" s="1"/>
  <c r="G316"/>
  <c r="I316" s="1"/>
  <c r="G320"/>
  <c r="I320" s="1"/>
  <c r="G328"/>
  <c r="I328" s="1"/>
  <c r="G331"/>
  <c r="I331" s="1"/>
  <c r="G332"/>
  <c r="G336"/>
  <c r="I336" s="1"/>
  <c r="G346"/>
  <c r="I346" s="1"/>
  <c r="G348"/>
  <c r="I348" s="1"/>
  <c r="G351"/>
  <c r="I351" s="1"/>
  <c r="G370"/>
  <c r="G384"/>
  <c r="I384" s="1"/>
  <c r="G388"/>
  <c r="I388" s="1"/>
  <c r="G390"/>
  <c r="I390" s="1"/>
  <c r="G397"/>
  <c r="I397" s="1"/>
  <c r="G402"/>
  <c r="I402" s="1"/>
  <c r="G405"/>
  <c r="I405" s="1"/>
  <c r="G408"/>
  <c r="G412"/>
  <c r="I412" s="1"/>
  <c r="G417"/>
  <c r="I417" s="1"/>
  <c r="G423"/>
  <c r="I423" s="1"/>
  <c r="G425"/>
  <c r="I425" s="1"/>
  <c r="G434"/>
  <c r="I434" s="1"/>
  <c r="G435"/>
  <c r="I435" s="1"/>
  <c r="G439"/>
  <c r="I439" s="1"/>
  <c r="G440"/>
  <c r="G443"/>
  <c r="I443" s="1"/>
  <c r="G445"/>
  <c r="I445" s="1"/>
  <c r="K197"/>
  <c r="M197" s="1"/>
  <c r="K198"/>
  <c r="M198" s="1"/>
  <c r="K172"/>
  <c r="M172" s="1"/>
  <c r="K132"/>
  <c r="M132" s="1"/>
  <c r="K22"/>
  <c r="M22" s="1"/>
  <c r="K262"/>
  <c r="M262" s="1"/>
  <c r="K234"/>
  <c r="M234" s="1"/>
  <c r="K177"/>
  <c r="M177" s="1"/>
  <c r="K166"/>
  <c r="M166" s="1"/>
  <c r="K153"/>
  <c r="M153" s="1"/>
  <c r="K95"/>
  <c r="M95" s="1"/>
  <c r="K81"/>
  <c r="M81" s="1"/>
  <c r="K51"/>
  <c r="M51" s="1"/>
  <c r="Q7" i="3"/>
  <c r="R7" s="1"/>
  <c r="S7"/>
  <c r="L15" i="8"/>
  <c r="J15"/>
  <c r="H15"/>
  <c r="F15"/>
  <c r="L14"/>
  <c r="J14"/>
  <c r="H14"/>
  <c r="F14"/>
  <c r="L13"/>
  <c r="J13"/>
  <c r="H13"/>
  <c r="F13"/>
  <c r="L12"/>
  <c r="J12"/>
  <c r="H12"/>
  <c r="F12"/>
  <c r="L11"/>
  <c r="J11"/>
  <c r="H11"/>
  <c r="F11"/>
  <c r="L10"/>
  <c r="J10"/>
  <c r="H10"/>
  <c r="F10"/>
  <c r="L9"/>
  <c r="J9"/>
  <c r="H9"/>
  <c r="F9"/>
  <c r="L8"/>
  <c r="J8"/>
  <c r="H8"/>
  <c r="F8"/>
  <c r="L7"/>
  <c r="J7"/>
  <c r="H7"/>
  <c r="F7"/>
  <c r="L5"/>
  <c r="J5"/>
  <c r="H5"/>
  <c r="F5"/>
  <c r="I118" i="1"/>
  <c r="I151"/>
  <c r="I244"/>
  <c r="Q16" i="3"/>
  <c r="R16" s="1"/>
  <c r="S16"/>
  <c r="Q17"/>
  <c r="R17" s="1"/>
  <c r="S17"/>
  <c r="J41" i="9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L10"/>
  <c r="J10"/>
  <c r="H10"/>
  <c r="F10"/>
  <c r="L9"/>
  <c r="J9"/>
  <c r="H9"/>
  <c r="F9"/>
  <c r="L8"/>
  <c r="J8"/>
  <c r="H8"/>
  <c r="F8"/>
  <c r="L7"/>
  <c r="J7"/>
  <c r="H7"/>
  <c r="F7"/>
  <c r="L6"/>
  <c r="J6"/>
  <c r="H6"/>
  <c r="F6"/>
  <c r="L5"/>
  <c r="J5"/>
  <c r="H5"/>
  <c r="F5"/>
  <c r="K7" i="1"/>
  <c r="M7" s="1"/>
  <c r="Q8" i="3"/>
  <c r="R8" s="1"/>
  <c r="S8"/>
  <c r="Q5"/>
  <c r="R5" s="1"/>
  <c r="S5"/>
  <c r="Q20"/>
  <c r="R20" s="1"/>
  <c r="S20"/>
  <c r="Q15"/>
  <c r="R15" s="1"/>
  <c r="S15"/>
  <c r="Q14"/>
  <c r="R14" s="1"/>
  <c r="S14"/>
  <c r="Q22"/>
  <c r="R22" s="1"/>
  <c r="S22"/>
  <c r="Q26"/>
  <c r="R26" s="1"/>
  <c r="S26"/>
  <c r="J49" i="10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K97" i="1"/>
  <c r="M97" s="1"/>
  <c r="J27" i="2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K216" i="1"/>
  <c r="M216" s="1"/>
  <c r="I69"/>
  <c r="I208"/>
  <c r="I246"/>
  <c r="K124"/>
  <c r="M124" s="1"/>
  <c r="K16"/>
  <c r="M16" s="1"/>
  <c r="K259"/>
  <c r="M259" s="1"/>
  <c r="K258"/>
  <c r="M258" s="1"/>
  <c r="K261"/>
  <c r="M261" s="1"/>
  <c r="K226"/>
  <c r="M226" s="1"/>
  <c r="K218"/>
  <c r="M218" s="1"/>
  <c r="K214"/>
  <c r="M214" s="1"/>
  <c r="K212"/>
  <c r="M212" s="1"/>
  <c r="K180"/>
  <c r="M180" s="1"/>
  <c r="K32"/>
  <c r="M32" s="1"/>
  <c r="K168"/>
  <c r="M168" s="1"/>
  <c r="K160"/>
  <c r="M160" s="1"/>
  <c r="K152"/>
  <c r="M152" s="1"/>
  <c r="K143"/>
  <c r="M143" s="1"/>
  <c r="K23"/>
  <c r="M23" s="1"/>
  <c r="K114"/>
  <c r="M114" s="1"/>
  <c r="K108"/>
  <c r="M108" s="1"/>
  <c r="K89"/>
  <c r="M89" s="1"/>
  <c r="K90"/>
  <c r="M90" s="1"/>
  <c r="K91"/>
  <c r="M91" s="1"/>
  <c r="K92"/>
  <c r="M92" s="1"/>
  <c r="K94"/>
  <c r="M94" s="1"/>
  <c r="I6"/>
  <c r="K6"/>
  <c r="M6" s="1"/>
  <c r="K3"/>
  <c r="M3" s="1"/>
  <c r="K54"/>
  <c r="M54" s="1"/>
  <c r="E7" i="14"/>
  <c r="M7"/>
  <c r="E25"/>
  <c r="E24"/>
  <c r="E26"/>
  <c r="E23"/>
  <c r="E6"/>
  <c r="E8"/>
  <c r="E5"/>
  <c r="E16"/>
  <c r="E13"/>
  <c r="E19"/>
  <c r="E12"/>
  <c r="E15"/>
  <c r="E17"/>
  <c r="E18"/>
  <c r="E9"/>
  <c r="E10"/>
  <c r="E14"/>
  <c r="E20"/>
  <c r="E11"/>
  <c r="M6"/>
  <c r="M8"/>
  <c r="M5"/>
  <c r="M16"/>
  <c r="M13"/>
  <c r="M19"/>
  <c r="M12"/>
  <c r="M15"/>
  <c r="M17"/>
  <c r="M18"/>
  <c r="M9"/>
  <c r="M10"/>
  <c r="M14"/>
  <c r="M20"/>
  <c r="M25"/>
  <c r="M24"/>
  <c r="M26"/>
  <c r="M23"/>
  <c r="M11"/>
  <c r="L40" i="19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L2"/>
  <c r="K179" i="1"/>
  <c r="M179" s="1"/>
  <c r="S11" i="3"/>
  <c r="S10"/>
  <c r="S29"/>
  <c r="S12"/>
  <c r="S13"/>
  <c r="S9"/>
  <c r="Q11"/>
  <c r="R11" s="1"/>
  <c r="Q10"/>
  <c r="R10" s="1"/>
  <c r="Q29"/>
  <c r="R29" s="1"/>
  <c r="Q12"/>
  <c r="R12" s="1"/>
  <c r="Q13"/>
  <c r="R13" s="1"/>
  <c r="Q9"/>
  <c r="R9" s="1"/>
  <c r="K148" i="1"/>
  <c r="M148" s="1"/>
  <c r="K140"/>
  <c r="M140" s="1"/>
  <c r="K70"/>
  <c r="M70" s="1"/>
  <c r="K173"/>
  <c r="M173" s="1"/>
  <c r="K96"/>
  <c r="M96" s="1"/>
  <c r="K49"/>
  <c r="M49" s="1"/>
  <c r="K253"/>
  <c r="M253" s="1"/>
  <c r="K250"/>
  <c r="M250" s="1"/>
  <c r="K247"/>
  <c r="M247" s="1"/>
  <c r="K240"/>
  <c r="M240" s="1"/>
  <c r="K223"/>
  <c r="M223" s="1"/>
  <c r="K222"/>
  <c r="M222" s="1"/>
  <c r="K44"/>
  <c r="M44" s="1"/>
  <c r="K202"/>
  <c r="M202" s="1"/>
  <c r="K187"/>
  <c r="M187" s="1"/>
  <c r="K183"/>
  <c r="M183" s="1"/>
  <c r="K174"/>
  <c r="M174" s="1"/>
  <c r="K30"/>
  <c r="M30" s="1"/>
  <c r="K170"/>
  <c r="M170" s="1"/>
  <c r="K146"/>
  <c r="M146" s="1"/>
  <c r="K88"/>
  <c r="M88" s="1"/>
  <c r="K84"/>
  <c r="M84" s="1"/>
  <c r="K77"/>
  <c r="M77" s="1"/>
  <c r="K11"/>
  <c r="M11" s="1"/>
  <c r="K63"/>
  <c r="M63" s="1"/>
  <c r="K62"/>
  <c r="M62" s="1"/>
  <c r="K57"/>
  <c r="M57" s="1"/>
  <c r="K243"/>
  <c r="M243" s="1"/>
  <c r="K102"/>
  <c r="M102" s="1"/>
  <c r="K204"/>
  <c r="M204" s="1"/>
  <c r="I268"/>
  <c r="I332"/>
  <c r="I370"/>
  <c r="I408"/>
  <c r="I440"/>
  <c r="K255"/>
  <c r="M255" s="1"/>
  <c r="K440"/>
  <c r="M440" s="1"/>
  <c r="K439"/>
  <c r="M439" s="1"/>
  <c r="K241"/>
  <c r="M241" s="1"/>
  <c r="K228"/>
  <c r="M228" s="1"/>
  <c r="K42"/>
  <c r="M42" s="1"/>
  <c r="K154"/>
  <c r="M154" s="1"/>
  <c r="K24"/>
  <c r="M24" s="1"/>
  <c r="K145"/>
  <c r="M145" s="1"/>
  <c r="K336"/>
  <c r="M336" s="1"/>
  <c r="K144"/>
  <c r="M144" s="1"/>
  <c r="K20"/>
  <c r="M20" s="1"/>
  <c r="K311"/>
  <c r="M311" s="1"/>
  <c r="K78"/>
  <c r="M78" s="1"/>
  <c r="K263"/>
  <c r="M263" s="1"/>
  <c r="K245"/>
  <c r="M245" s="1"/>
  <c r="K231"/>
  <c r="M231" s="1"/>
  <c r="K46"/>
  <c r="M46" s="1"/>
  <c r="K227"/>
  <c r="M227" s="1"/>
  <c r="K219"/>
  <c r="M219" s="1"/>
  <c r="K404"/>
  <c r="M404" s="1"/>
  <c r="K210"/>
  <c r="M210" s="1"/>
  <c r="K206"/>
  <c r="M206" s="1"/>
  <c r="K181"/>
  <c r="M181" s="1"/>
  <c r="K175"/>
  <c r="M175" s="1"/>
  <c r="K27"/>
  <c r="M27" s="1"/>
  <c r="K163"/>
  <c r="M163" s="1"/>
  <c r="K158"/>
  <c r="M158" s="1"/>
  <c r="K142"/>
  <c r="M142" s="1"/>
  <c r="K123"/>
  <c r="M123" s="1"/>
  <c r="K121"/>
  <c r="M121" s="1"/>
  <c r="K19"/>
  <c r="M19" s="1"/>
  <c r="K17"/>
  <c r="M17" s="1"/>
  <c r="K76"/>
  <c r="M76" s="1"/>
  <c r="K74"/>
  <c r="M74" s="1"/>
  <c r="K12"/>
  <c r="M12" s="1"/>
  <c r="K72"/>
  <c r="M72" s="1"/>
  <c r="K52"/>
  <c r="M52" s="1"/>
  <c r="K405"/>
  <c r="M405" s="1"/>
  <c r="Q22" i="12"/>
  <c r="Q21"/>
  <c r="Q20"/>
  <c r="Q19"/>
  <c r="Q18"/>
  <c r="Q17"/>
  <c r="Q16"/>
  <c r="Q15"/>
  <c r="Q14"/>
  <c r="Q13"/>
  <c r="Q12"/>
  <c r="Q9"/>
  <c r="Q11"/>
  <c r="Q8"/>
  <c r="Q10"/>
  <c r="Q6"/>
  <c r="Q7"/>
  <c r="I295" i="1"/>
  <c r="K294"/>
  <c r="M294" s="1"/>
  <c r="K349"/>
  <c r="M349" s="1"/>
  <c r="K396"/>
  <c r="M396" s="1"/>
  <c r="K381"/>
  <c r="M381" s="1"/>
  <c r="K157"/>
  <c r="M157" s="1"/>
  <c r="K412"/>
  <c r="M412" s="1"/>
  <c r="K100"/>
  <c r="M100" s="1"/>
  <c r="K128"/>
  <c r="M128" s="1"/>
  <c r="K328"/>
  <c r="M328" s="1"/>
  <c r="K189"/>
  <c r="M189" s="1"/>
  <c r="K423"/>
  <c r="M423" s="1"/>
  <c r="K25"/>
  <c r="M25" s="1"/>
  <c r="K428"/>
  <c r="M428" s="1"/>
  <c r="K390"/>
  <c r="M390" s="1"/>
  <c r="I270"/>
  <c r="I282"/>
  <c r="I299"/>
  <c r="I306"/>
  <c r="I308"/>
  <c r="I363"/>
  <c r="I364"/>
  <c r="I372"/>
  <c r="I400"/>
  <c r="K282"/>
  <c r="M282" s="1"/>
  <c r="K384"/>
  <c r="M384" s="1"/>
  <c r="K67"/>
  <c r="M67" s="1"/>
  <c r="K2"/>
  <c r="M2" s="1"/>
  <c r="K138"/>
  <c r="M138" s="1"/>
  <c r="K366"/>
  <c r="M366" s="1"/>
  <c r="K53"/>
  <c r="M53" s="1"/>
  <c r="K133"/>
  <c r="M133" s="1"/>
  <c r="K238"/>
  <c r="M238" s="1"/>
  <c r="K116"/>
  <c r="M116" s="1"/>
  <c r="K45"/>
  <c r="M45" s="1"/>
  <c r="K155"/>
  <c r="M155" s="1"/>
  <c r="K191"/>
  <c r="M191" s="1"/>
  <c r="K270"/>
  <c r="M270" s="1"/>
  <c r="K129"/>
  <c r="M129" s="1"/>
  <c r="K113"/>
  <c r="M113" s="1"/>
  <c r="K332"/>
  <c r="M332" s="1"/>
  <c r="K126"/>
  <c r="M126" s="1"/>
  <c r="K98"/>
  <c r="M98" s="1"/>
  <c r="K41"/>
  <c r="M41" s="1"/>
  <c r="K165"/>
  <c r="M165" s="1"/>
  <c r="K306"/>
  <c r="M306" s="1"/>
  <c r="K73"/>
  <c r="M73" s="1"/>
  <c r="K397"/>
  <c r="M397" s="1"/>
  <c r="K99"/>
  <c r="M99" s="1"/>
  <c r="I272"/>
  <c r="I274"/>
  <c r="I276"/>
  <c r="I278"/>
  <c r="I280"/>
  <c r="I286"/>
  <c r="I293"/>
  <c r="I297"/>
  <c r="I300"/>
  <c r="I312"/>
  <c r="I314"/>
  <c r="I322"/>
  <c r="I324"/>
  <c r="I326"/>
  <c r="I329"/>
  <c r="I333"/>
  <c r="I335"/>
  <c r="I338"/>
  <c r="I340"/>
  <c r="I342"/>
  <c r="I344"/>
  <c r="I350"/>
  <c r="I353"/>
  <c r="I355"/>
  <c r="I357"/>
  <c r="I359"/>
  <c r="I361"/>
  <c r="I365"/>
  <c r="I369"/>
  <c r="I375"/>
  <c r="I387"/>
  <c r="I391"/>
  <c r="I393"/>
  <c r="I398"/>
  <c r="I401"/>
  <c r="I406"/>
  <c r="I407"/>
  <c r="I409"/>
  <c r="I410"/>
  <c r="I411"/>
  <c r="I413"/>
  <c r="I419"/>
  <c r="I424"/>
  <c r="I429"/>
  <c r="I438"/>
  <c r="I441"/>
  <c r="I442"/>
  <c r="I444"/>
  <c r="I265"/>
  <c r="I266"/>
  <c r="K59"/>
  <c r="M59" s="1"/>
  <c r="K301"/>
  <c r="M301" s="1"/>
  <c r="K271"/>
  <c r="M271" s="1"/>
  <c r="K382"/>
  <c r="M382" s="1"/>
  <c r="K31"/>
  <c r="M31" s="1"/>
  <c r="K122"/>
  <c r="M122" s="1"/>
  <c r="K266"/>
  <c r="M266" s="1"/>
  <c r="K309"/>
  <c r="M309" s="1"/>
  <c r="K35"/>
  <c r="M35" s="1"/>
  <c r="K106"/>
  <c r="M106" s="1"/>
  <c r="K335"/>
  <c r="M335" s="1"/>
  <c r="K385"/>
  <c r="M385" s="1"/>
  <c r="K164"/>
  <c r="M164" s="1"/>
  <c r="K329"/>
  <c r="M329" s="1"/>
  <c r="K379"/>
  <c r="M379" s="1"/>
  <c r="K171"/>
  <c r="M171" s="1"/>
  <c r="K418"/>
  <c r="M418" s="1"/>
  <c r="K83"/>
  <c r="M83" s="1"/>
  <c r="K411"/>
  <c r="M411" s="1"/>
  <c r="K58"/>
  <c r="M58" s="1"/>
  <c r="K352"/>
  <c r="M352" s="1"/>
  <c r="K399"/>
  <c r="M399" s="1"/>
  <c r="K330"/>
  <c r="M330" s="1"/>
  <c r="K370"/>
  <c r="M370" s="1"/>
  <c r="K406"/>
  <c r="M406" s="1"/>
  <c r="K80"/>
  <c r="M80" s="1"/>
  <c r="K104"/>
  <c r="M104" s="1"/>
  <c r="K337"/>
  <c r="M337" s="1"/>
  <c r="K291"/>
  <c r="M291" s="1"/>
  <c r="K436"/>
  <c r="M436" s="1"/>
  <c r="K139"/>
  <c r="M139" s="1"/>
  <c r="K159"/>
  <c r="M159" s="1"/>
  <c r="K257"/>
  <c r="M257" s="1"/>
  <c r="K407"/>
  <c r="M407" s="1"/>
  <c r="K347"/>
  <c r="M347" s="1"/>
  <c r="K302"/>
  <c r="M302" s="1"/>
  <c r="K313"/>
  <c r="M313" s="1"/>
  <c r="K359"/>
  <c r="M359" s="1"/>
  <c r="K346"/>
  <c r="M346" s="1"/>
  <c r="K401"/>
  <c r="M401" s="1"/>
  <c r="K147"/>
  <c r="M147" s="1"/>
  <c r="K364"/>
  <c r="M364" s="1"/>
  <c r="K110"/>
  <c r="M110" s="1"/>
  <c r="K233"/>
  <c r="M233" s="1"/>
  <c r="K135"/>
  <c r="M135" s="1"/>
  <c r="K281"/>
  <c r="M281" s="1"/>
  <c r="K229"/>
  <c r="M229" s="1"/>
  <c r="K445"/>
  <c r="M445" s="1"/>
  <c r="K334"/>
  <c r="M334" s="1"/>
  <c r="K342"/>
  <c r="M342" s="1"/>
  <c r="K444"/>
  <c r="M444" s="1"/>
  <c r="K368"/>
  <c r="M368" s="1"/>
  <c r="K205"/>
  <c r="M205" s="1"/>
  <c r="K402"/>
  <c r="M402" s="1"/>
  <c r="K201"/>
  <c r="M201" s="1"/>
  <c r="K307"/>
  <c r="M307" s="1"/>
  <c r="K182"/>
  <c r="M182" s="1"/>
  <c r="K211"/>
  <c r="M211" s="1"/>
  <c r="K185"/>
  <c r="M185" s="1"/>
  <c r="K196"/>
  <c r="M196" s="1"/>
  <c r="K321"/>
  <c r="M321" s="1"/>
  <c r="K387"/>
  <c r="M387" s="1"/>
  <c r="K372"/>
  <c r="M372" s="1"/>
  <c r="K55"/>
  <c r="M55" s="1"/>
  <c r="K169"/>
  <c r="M169" s="1"/>
  <c r="K119"/>
  <c r="M119" s="1"/>
  <c r="K434"/>
  <c r="M434" s="1"/>
  <c r="K339"/>
  <c r="M339" s="1"/>
  <c r="K416"/>
  <c r="M416" s="1"/>
  <c r="K242"/>
  <c r="M242" s="1"/>
  <c r="K65"/>
  <c r="M65" s="1"/>
  <c r="K260"/>
  <c r="M260" s="1"/>
  <c r="K184"/>
  <c r="M184" s="1"/>
  <c r="K356"/>
  <c r="M356" s="1"/>
  <c r="K275"/>
  <c r="M275" s="1"/>
  <c r="K435"/>
  <c r="M435" s="1"/>
  <c r="K269"/>
  <c r="M269" s="1"/>
  <c r="K395"/>
  <c r="M395" s="1"/>
  <c r="K69"/>
  <c r="M69" s="1"/>
  <c r="K194"/>
  <c r="M194" s="1"/>
  <c r="K112"/>
  <c r="M112" s="1"/>
  <c r="K367"/>
  <c r="M367" s="1"/>
  <c r="K167"/>
  <c r="M167" s="1"/>
  <c r="K254"/>
  <c r="M254" s="1"/>
  <c r="K130"/>
  <c r="M130" s="1"/>
  <c r="K111"/>
  <c r="M111" s="1"/>
  <c r="K378"/>
  <c r="M378" s="1"/>
  <c r="K425"/>
  <c r="M425" s="1"/>
  <c r="K125"/>
  <c r="M125" s="1"/>
  <c r="K178"/>
  <c r="M178" s="1"/>
  <c r="K338"/>
  <c r="M338" s="1"/>
  <c r="K320"/>
  <c r="M320" s="1"/>
  <c r="K305"/>
  <c r="M305" s="1"/>
  <c r="K236"/>
  <c r="M236" s="1"/>
  <c r="K315"/>
  <c r="M315" s="1"/>
  <c r="K137"/>
  <c r="M137" s="1"/>
  <c r="K203"/>
  <c r="M203" s="1"/>
  <c r="K417"/>
  <c r="M417" s="1"/>
  <c r="K274"/>
  <c r="M274" s="1"/>
  <c r="K340"/>
  <c r="M340" s="1"/>
  <c r="K249"/>
  <c r="M249" s="1"/>
  <c r="K248"/>
  <c r="M248" s="1"/>
  <c r="K251"/>
  <c r="M251" s="1"/>
  <c r="K13"/>
  <c r="M13" s="1"/>
  <c r="K350"/>
  <c r="M350" s="1"/>
  <c r="K107"/>
  <c r="M107" s="1"/>
  <c r="K348"/>
  <c r="M348" s="1"/>
  <c r="K325"/>
  <c r="M325" s="1"/>
  <c r="K120"/>
  <c r="M120" s="1"/>
  <c r="K93"/>
  <c r="M93" s="1"/>
  <c r="K79"/>
  <c r="M79" s="1"/>
  <c r="K298"/>
  <c r="M298" s="1"/>
  <c r="K235"/>
  <c r="M235" s="1"/>
  <c r="K37"/>
  <c r="M37" s="1"/>
  <c r="K360"/>
  <c r="M360" s="1"/>
  <c r="K48"/>
  <c r="M48" s="1"/>
  <c r="K424"/>
  <c r="M424" s="1"/>
  <c r="K244"/>
  <c r="M244" s="1"/>
  <c r="K103"/>
  <c r="M103" s="1"/>
  <c r="K101"/>
  <c r="M101" s="1"/>
  <c r="K288"/>
  <c r="M288" s="1"/>
  <c r="K400"/>
  <c r="M400" s="1"/>
  <c r="K213"/>
  <c r="M213" s="1"/>
  <c r="K314"/>
  <c r="M314" s="1"/>
  <c r="K319"/>
  <c r="M319" s="1"/>
  <c r="K75"/>
  <c r="M75" s="1"/>
  <c r="K414"/>
  <c r="M414" s="1"/>
  <c r="K398"/>
  <c r="M398" s="1"/>
  <c r="K217"/>
  <c r="M217" s="1"/>
  <c r="K437"/>
  <c r="M437" s="1"/>
  <c r="K209"/>
  <c r="M209" s="1"/>
  <c r="K186"/>
  <c r="M186" s="1"/>
  <c r="K341"/>
  <c r="M341" s="1"/>
  <c r="K374"/>
  <c r="M374" s="1"/>
  <c r="K64"/>
  <c r="M64" s="1"/>
  <c r="K361"/>
  <c r="M361" s="1"/>
  <c r="K331"/>
  <c r="M331" s="1"/>
  <c r="K358"/>
  <c r="M358" s="1"/>
  <c r="K232"/>
  <c r="M232" s="1"/>
  <c r="K162"/>
  <c r="M162" s="1"/>
  <c r="K150"/>
  <c r="M150" s="1"/>
  <c r="K82"/>
  <c r="M82" s="1"/>
  <c r="K284"/>
  <c r="M284" s="1"/>
  <c r="K60"/>
  <c r="M60" s="1"/>
  <c r="K192"/>
  <c r="M192" s="1"/>
  <c r="K386"/>
  <c r="M386" s="1"/>
  <c r="K322"/>
  <c r="M322" s="1"/>
  <c r="K333"/>
  <c r="M333" s="1"/>
  <c r="K289"/>
  <c r="M289" s="1"/>
  <c r="K362"/>
  <c r="M362" s="1"/>
  <c r="K256"/>
  <c r="M256" s="1"/>
  <c r="K33"/>
  <c r="M33" s="1"/>
  <c r="K345"/>
  <c r="M345" s="1"/>
  <c r="K308"/>
  <c r="M308" s="1"/>
  <c r="K295"/>
  <c r="M295" s="1"/>
  <c r="K373"/>
  <c r="M373" s="1"/>
  <c r="K86"/>
  <c r="M86" s="1"/>
  <c r="K389"/>
  <c r="M389" s="1"/>
  <c r="K71"/>
  <c r="M71" s="1"/>
  <c r="K115"/>
  <c r="M115" s="1"/>
  <c r="K195"/>
  <c r="M195" s="1"/>
  <c r="K252"/>
  <c r="M252" s="1"/>
  <c r="K427"/>
  <c r="M427" s="1"/>
  <c r="K237"/>
  <c r="M237" s="1"/>
  <c r="K431"/>
  <c r="M431" s="1"/>
  <c r="K317"/>
  <c r="M317" s="1"/>
  <c r="K66"/>
  <c r="M66" s="1"/>
  <c r="K117"/>
  <c r="M117" s="1"/>
  <c r="K380"/>
  <c r="M380" s="1"/>
  <c r="K391"/>
  <c r="M391" s="1"/>
  <c r="K304"/>
  <c r="M304" s="1"/>
  <c r="K327"/>
  <c r="M327" s="1"/>
  <c r="K297"/>
  <c r="M297" s="1"/>
  <c r="K8"/>
  <c r="M8" s="1"/>
  <c r="K287"/>
  <c r="M287" s="1"/>
  <c r="K441"/>
  <c r="M441" s="1"/>
  <c r="K151"/>
  <c r="M151" s="1"/>
  <c r="K426"/>
  <c r="M426" s="1"/>
  <c r="K312"/>
  <c r="M312" s="1"/>
  <c r="K383"/>
  <c r="M383" s="1"/>
  <c r="K105"/>
  <c r="M105" s="1"/>
  <c r="K200"/>
  <c r="M200" s="1"/>
  <c r="K208"/>
  <c r="M208" s="1"/>
  <c r="K283"/>
  <c r="M283" s="1"/>
  <c r="K199"/>
  <c r="M199" s="1"/>
  <c r="K357"/>
  <c r="M357" s="1"/>
  <c r="K176"/>
  <c r="M176" s="1"/>
  <c r="K190"/>
  <c r="M190" s="1"/>
  <c r="K343"/>
  <c r="M343" s="1"/>
  <c r="K316"/>
  <c r="M316" s="1"/>
  <c r="K443"/>
  <c r="M443" s="1"/>
  <c r="K415"/>
  <c r="M415" s="1"/>
  <c r="K369"/>
  <c r="M369" s="1"/>
  <c r="K220"/>
  <c r="M220" s="1"/>
  <c r="K188"/>
  <c r="M188" s="1"/>
  <c r="K156"/>
  <c r="M156" s="1"/>
  <c r="K323"/>
  <c r="M323" s="1"/>
  <c r="K293"/>
  <c r="M293" s="1"/>
  <c r="K277"/>
  <c r="M277" s="1"/>
  <c r="K300"/>
  <c r="M300" s="1"/>
  <c r="K127"/>
  <c r="M127" s="1"/>
  <c r="K38"/>
  <c r="M38" s="1"/>
  <c r="K408"/>
  <c r="M408" s="1"/>
  <c r="K377"/>
  <c r="M377" s="1"/>
  <c r="K141"/>
  <c r="M141" s="1"/>
  <c r="K299"/>
  <c r="M299" s="1"/>
  <c r="K5"/>
  <c r="M5" s="1"/>
  <c r="K388"/>
  <c r="M388" s="1"/>
  <c r="K215"/>
  <c r="M215" s="1"/>
  <c r="K354"/>
  <c r="M354" s="1"/>
  <c r="K21"/>
  <c r="M21" s="1"/>
  <c r="K303"/>
  <c r="M303" s="1"/>
  <c r="K276"/>
  <c r="M276" s="1"/>
  <c r="K61"/>
  <c r="M61" s="1"/>
  <c r="K239"/>
  <c r="M239" s="1"/>
  <c r="K68"/>
  <c r="M68" s="1"/>
  <c r="K394"/>
  <c r="M394" s="1"/>
  <c r="K326"/>
  <c r="M326" s="1"/>
  <c r="K193"/>
  <c r="M193" s="1"/>
  <c r="K224"/>
  <c r="M224" s="1"/>
  <c r="K421"/>
  <c r="M421" s="1"/>
  <c r="K285"/>
  <c r="M285" s="1"/>
  <c r="K403"/>
  <c r="M403" s="1"/>
  <c r="K47"/>
  <c r="M47" s="1"/>
  <c r="K28"/>
  <c r="M28" s="1"/>
  <c r="K292"/>
  <c r="M292" s="1"/>
  <c r="K432"/>
  <c r="M432" s="1"/>
  <c r="K280"/>
  <c r="M280" s="1"/>
  <c r="K413"/>
  <c r="M413" s="1"/>
  <c r="K136"/>
  <c r="M136" s="1"/>
  <c r="K286"/>
  <c r="M286" s="1"/>
  <c r="K267"/>
  <c r="M267" s="1"/>
  <c r="K310"/>
  <c r="M310" s="1"/>
  <c r="K430"/>
  <c r="M430" s="1"/>
  <c r="K355"/>
  <c r="M355" s="1"/>
  <c r="K14"/>
  <c r="M14" s="1"/>
  <c r="K87"/>
  <c r="M87" s="1"/>
  <c r="K134"/>
  <c r="M134" s="1"/>
  <c r="K278"/>
  <c r="M278" s="1"/>
  <c r="K272"/>
  <c r="M272" s="1"/>
  <c r="K433"/>
  <c r="M433" s="1"/>
  <c r="K246"/>
  <c r="M246" s="1"/>
  <c r="K422"/>
  <c r="M422" s="1"/>
  <c r="K43"/>
  <c r="M43" s="1"/>
  <c r="K207"/>
  <c r="M207" s="1"/>
  <c r="K279"/>
  <c r="M279" s="1"/>
  <c r="K371"/>
  <c r="M371" s="1"/>
  <c r="K442"/>
  <c r="M442" s="1"/>
  <c r="K420"/>
  <c r="M420" s="1"/>
  <c r="K4"/>
  <c r="M4" s="1"/>
  <c r="K10"/>
  <c r="M10" s="1"/>
  <c r="K438"/>
  <c r="M438" s="1"/>
  <c r="K351"/>
  <c r="M351" s="1"/>
  <c r="K29"/>
  <c r="M29" s="1"/>
  <c r="K344"/>
  <c r="M344" s="1"/>
  <c r="K296"/>
  <c r="M296" s="1"/>
  <c r="K39"/>
  <c r="M39" s="1"/>
  <c r="K273"/>
  <c r="M273" s="1"/>
  <c r="K429"/>
  <c r="M429" s="1"/>
  <c r="K149"/>
  <c r="M149" s="1"/>
  <c r="K56"/>
  <c r="M56" s="1"/>
  <c r="K324"/>
  <c r="M324" s="1"/>
  <c r="K9"/>
  <c r="M9" s="1"/>
  <c r="K353"/>
  <c r="M353" s="1"/>
  <c r="K392"/>
  <c r="M392" s="1"/>
  <c r="K290"/>
  <c r="M290" s="1"/>
  <c r="K18"/>
  <c r="M18" s="1"/>
  <c r="K376"/>
  <c r="M376" s="1"/>
  <c r="K419"/>
  <c r="M419" s="1"/>
  <c r="K409"/>
  <c r="M409" s="1"/>
  <c r="K410"/>
  <c r="M410" s="1"/>
  <c r="K225"/>
  <c r="M225" s="1"/>
  <c r="K393"/>
  <c r="M393" s="1"/>
  <c r="K363"/>
  <c r="M363" s="1"/>
  <c r="K40"/>
  <c r="M40" s="1"/>
  <c r="K365"/>
  <c r="M365" s="1"/>
  <c r="K36"/>
  <c r="M36" s="1"/>
  <c r="K375"/>
  <c r="M375" s="1"/>
  <c r="K265"/>
  <c r="M265" s="1"/>
  <c r="K268"/>
  <c r="M268" s="1"/>
  <c r="K318"/>
  <c r="M318" s="1"/>
  <c r="K118"/>
  <c r="M118" s="1"/>
  <c r="K109"/>
  <c r="M109" s="1"/>
  <c r="K15"/>
  <c r="M15" s="1"/>
  <c r="K221"/>
  <c r="M221" s="1"/>
  <c r="K26"/>
  <c r="M26" s="1"/>
  <c r="K161"/>
  <c r="M161" s="1"/>
  <c r="K131"/>
  <c r="M131" s="1"/>
  <c r="N7" i="14" l="1"/>
  <c r="N23"/>
  <c r="N24"/>
  <c r="N26"/>
  <c r="N13"/>
  <c r="N25"/>
  <c r="N20"/>
  <c r="N14"/>
  <c r="N10"/>
  <c r="N9"/>
  <c r="N18"/>
  <c r="N17"/>
  <c r="N15"/>
  <c r="N12"/>
  <c r="N16"/>
  <c r="N5"/>
  <c r="N8"/>
  <c r="N6"/>
  <c r="N11"/>
  <c r="N19"/>
</calcChain>
</file>

<file path=xl/sharedStrings.xml><?xml version="1.0" encoding="utf-8"?>
<sst xmlns="http://schemas.openxmlformats.org/spreadsheetml/2006/main" count="2599" uniqueCount="578">
  <si>
    <t>Nr</t>
  </si>
  <si>
    <t>Lisens</t>
  </si>
  <si>
    <t>Navn</t>
  </si>
  <si>
    <t>Klubb</t>
  </si>
  <si>
    <t>Snitt</t>
  </si>
  <si>
    <t>Total hcp.</t>
  </si>
  <si>
    <t>Spilt</t>
  </si>
  <si>
    <t>Sum</t>
  </si>
  <si>
    <t>Beregning</t>
  </si>
  <si>
    <t>Hcp.</t>
  </si>
  <si>
    <t>Hcp &lt;0 &gt;38</t>
  </si>
  <si>
    <t>Stian Olsen</t>
  </si>
  <si>
    <t>Briskebyen</t>
  </si>
  <si>
    <t>Rolf J. Boysen</t>
  </si>
  <si>
    <t>Bekkelaget</t>
  </si>
  <si>
    <t>Tor Inge Jansen</t>
  </si>
  <si>
    <t>Tommy Johannessen</t>
  </si>
  <si>
    <t>Gjøvik</t>
  </si>
  <si>
    <t>Helge Paulsen</t>
  </si>
  <si>
    <t>Glåmdal</t>
  </si>
  <si>
    <t>Grace Torgeirson</t>
  </si>
  <si>
    <t>John Fossum</t>
  </si>
  <si>
    <t>Arne Svein Strøm</t>
  </si>
  <si>
    <t>Bjørn Einar Rudshagen</t>
  </si>
  <si>
    <t>Solør</t>
  </si>
  <si>
    <t>Kjell Ivar Holthe</t>
  </si>
  <si>
    <t>Håvard Brandett</t>
  </si>
  <si>
    <t>Knut Ingar Lundsæther</t>
  </si>
  <si>
    <t>Harry Engebakken</t>
  </si>
  <si>
    <t>Gerd Brandett</t>
  </si>
  <si>
    <t>Lillian Larsen</t>
  </si>
  <si>
    <t>Christian Pettersen</t>
  </si>
  <si>
    <t>Tommy Brattbo</t>
  </si>
  <si>
    <t>Christer Aker</t>
  </si>
  <si>
    <t>Elverum</t>
  </si>
  <si>
    <t>Roger Johannessen</t>
  </si>
  <si>
    <t>Valdres</t>
  </si>
  <si>
    <t>Ola Bjørtomt</t>
  </si>
  <si>
    <t>Henning Haugum</t>
  </si>
  <si>
    <t>Trond Berg</t>
  </si>
  <si>
    <t>Per Kittelsen</t>
  </si>
  <si>
    <t>Odd G. Kaspersen</t>
  </si>
  <si>
    <t>Hans Olaussen</t>
  </si>
  <si>
    <t>Sean M. Hustveit</t>
  </si>
  <si>
    <t>Geir Ståle Kristiansen</t>
  </si>
  <si>
    <t>Anders Hansen</t>
  </si>
  <si>
    <t>Andreas Skoglund</t>
  </si>
  <si>
    <t>Anita Kalfoss</t>
  </si>
  <si>
    <t>Anja Bosdal</t>
  </si>
  <si>
    <t>Anne-Berit D Fjeld</t>
  </si>
  <si>
    <t>Bjørn Hagebakken</t>
  </si>
  <si>
    <t>Bosse Bengtsson</t>
  </si>
  <si>
    <t>Bosse Gundersen</t>
  </si>
  <si>
    <t>Catrine Myrvang</t>
  </si>
  <si>
    <t>Gro Sissel Hansen</t>
  </si>
  <si>
    <t>Gunn Slåtsveen</t>
  </si>
  <si>
    <t>Henning S. Arnestad</t>
  </si>
  <si>
    <t>Lillehammer</t>
  </si>
  <si>
    <t>Hilde Nystuen</t>
  </si>
  <si>
    <t>Joakim Botilsrud</t>
  </si>
  <si>
    <t>John Bergsløkken</t>
  </si>
  <si>
    <t>Kenneth Bengtsson</t>
  </si>
  <si>
    <t>Kenneth Johannessen</t>
  </si>
  <si>
    <t>Kristian Vorpnes</t>
  </si>
  <si>
    <t>Lars Ole Smith</t>
  </si>
  <si>
    <t>Lars Sætaberget</t>
  </si>
  <si>
    <t>Linn A Johannessen</t>
  </si>
  <si>
    <t>Marit Edvardsen</t>
  </si>
  <si>
    <t>Mattis Delerud</t>
  </si>
  <si>
    <t>May Britt Hansen</t>
  </si>
  <si>
    <t>Mette Braanaas</t>
  </si>
  <si>
    <t>Mick A. Melby</t>
  </si>
  <si>
    <t>Mona Danielsen</t>
  </si>
  <si>
    <t>Monica Bekkelund</t>
  </si>
  <si>
    <t>Morten Røstadstuen</t>
  </si>
  <si>
    <t>Per Ivar Keiserud</t>
  </si>
  <si>
    <t>Simen U. Solberg</t>
  </si>
  <si>
    <t>Siw Larsen</t>
  </si>
  <si>
    <t>Sondre H. Evensen</t>
  </si>
  <si>
    <t>Stephen Thune</t>
  </si>
  <si>
    <t>Sverre Langseth Luth</t>
  </si>
  <si>
    <t>Toril Dammen</t>
  </si>
  <si>
    <t>Tove Botilsrud</t>
  </si>
  <si>
    <t>Tove Stensby</t>
  </si>
  <si>
    <t>Trude A Bondeli</t>
  </si>
  <si>
    <t>Wenche Gram</t>
  </si>
  <si>
    <t>Britt-Elisabeth Åsmyr</t>
  </si>
  <si>
    <t>Arne Øygard</t>
  </si>
  <si>
    <t>Leif Arild Haugen</t>
  </si>
  <si>
    <t>Per Arne Lillehagen</t>
  </si>
  <si>
    <t>Bente J. Maliberget</t>
  </si>
  <si>
    <t>Jan Terje Mæhlum</t>
  </si>
  <si>
    <t>Sigbjørn Nesset</t>
  </si>
  <si>
    <t>Simen Skoglund</t>
  </si>
  <si>
    <t>Thomas Brendengen</t>
  </si>
  <si>
    <t>Anne Grethe Hansen</t>
  </si>
  <si>
    <t>Bengt S. Andersen</t>
  </si>
  <si>
    <t>Jarle Delbekk</t>
  </si>
  <si>
    <t>Mona L. Galåen</t>
  </si>
  <si>
    <t>Tom Ole Beck</t>
  </si>
  <si>
    <t>Eimund Smestad</t>
  </si>
  <si>
    <t>Emil A. Stensløkken</t>
  </si>
  <si>
    <t>Inge Hådem</t>
  </si>
  <si>
    <t>Kent Magnusson</t>
  </si>
  <si>
    <t>Kim Andre Bjørklund</t>
  </si>
  <si>
    <t>Lisbet Buserud</t>
  </si>
  <si>
    <t>Magnus Fjeld</t>
  </si>
  <si>
    <t>Anita Meiningen</t>
  </si>
  <si>
    <t>Anne E. Lien</t>
  </si>
  <si>
    <t>Arild Bergersen</t>
  </si>
  <si>
    <t>Berit Sletmoen</t>
  </si>
  <si>
    <t>Heidi K. Paulsen</t>
  </si>
  <si>
    <t>Rune Smedhaugen</t>
  </si>
  <si>
    <t>Sølvi Johnsen</t>
  </si>
  <si>
    <t>Ørjan Bergum</t>
  </si>
  <si>
    <t>Bent Krister Mathisen</t>
  </si>
  <si>
    <t>Randi Sogn</t>
  </si>
  <si>
    <t>Terje Rostad</t>
  </si>
  <si>
    <t>Unni Moen</t>
  </si>
  <si>
    <t>Anne G. Gustavsen</t>
  </si>
  <si>
    <t>Bjørn Kristiansen</t>
  </si>
  <si>
    <t>Eddy Eriksen</t>
  </si>
  <si>
    <t>Erik Lage Brateng</t>
  </si>
  <si>
    <t>Renate Rudstaden</t>
  </si>
  <si>
    <t>Øner Øzturk</t>
  </si>
  <si>
    <t>Astrid Andersen</t>
  </si>
  <si>
    <t>Bjørn Kjetil Sagerud</t>
  </si>
  <si>
    <t>Elin Mathiesen</t>
  </si>
  <si>
    <t>Mariann Groven</t>
  </si>
  <si>
    <t>Odd Arild Dokken</t>
  </si>
  <si>
    <t>Ole Arne Frysjøenden</t>
  </si>
  <si>
    <t>Ole Kristian Ramsli</t>
  </si>
  <si>
    <t>Thomas Kåre Hamre</t>
  </si>
  <si>
    <t>Vegard R. Johansen</t>
  </si>
  <si>
    <t>Andreas Eidhammer</t>
  </si>
  <si>
    <t>Arne Nyhus</t>
  </si>
  <si>
    <t>Birger Lyseggen</t>
  </si>
  <si>
    <t>Bjørn Myrseth</t>
  </si>
  <si>
    <t>Inge Andre Lillemoen</t>
  </si>
  <si>
    <t>Nils Arne Jevne</t>
  </si>
  <si>
    <t>Turid-Lise Øvstegaard</t>
  </si>
  <si>
    <t>Camilla Berg Olsen</t>
  </si>
  <si>
    <t>Geir Fossum</t>
  </si>
  <si>
    <t>John Petter Finneid</t>
  </si>
  <si>
    <t>Jonas S. Sørløkken</t>
  </si>
  <si>
    <t>Morten Lund</t>
  </si>
  <si>
    <t>Roger Dalby</t>
  </si>
  <si>
    <t>Tedd A. Stensløkken</t>
  </si>
  <si>
    <t>Tron Bråten</t>
  </si>
  <si>
    <t>Jannik Berle Andersen</t>
  </si>
  <si>
    <t>Mette Snuggerud</t>
  </si>
  <si>
    <t>Per Olav Vermund</t>
  </si>
  <si>
    <t>Arild Larsen</t>
  </si>
  <si>
    <t>Arild Strande</t>
  </si>
  <si>
    <t>Espen Røkenes Sand</t>
  </si>
  <si>
    <t>Frank Schyberg</t>
  </si>
  <si>
    <t>Hans Minikel</t>
  </si>
  <si>
    <t>Kristoffer Sannvoll</t>
  </si>
  <si>
    <t>Ole Håvard Sogn</t>
  </si>
  <si>
    <t>Ann Katrin Olsen</t>
  </si>
  <si>
    <t>Anny Bondeli</t>
  </si>
  <si>
    <t>Arne Myhre</t>
  </si>
  <si>
    <t>Emil Christoffersen</t>
  </si>
  <si>
    <t>Jan Peistorpet</t>
  </si>
  <si>
    <t>Morten Holt</t>
  </si>
  <si>
    <t>Sigbjørn Olstad</t>
  </si>
  <si>
    <t>Henry Alf Arnesen</t>
  </si>
  <si>
    <t>Atle Randby</t>
  </si>
  <si>
    <t>Fredrick Åsheim</t>
  </si>
  <si>
    <t>Jan Nor</t>
  </si>
  <si>
    <t>Joakim Børresen</t>
  </si>
  <si>
    <t>Karl J. Kristoffersen</t>
  </si>
  <si>
    <t>Kåre Løkken</t>
  </si>
  <si>
    <t>Michael Claussen</t>
  </si>
  <si>
    <t>Stig Ringebo</t>
  </si>
  <si>
    <t>Victor Duarte</t>
  </si>
  <si>
    <t>Øystein Bjerke</t>
  </si>
  <si>
    <t>Geir R. Dammen</t>
  </si>
  <si>
    <t>Kenneth Strand</t>
  </si>
  <si>
    <t>Magne Garli</t>
  </si>
  <si>
    <t>Olav Viggen</t>
  </si>
  <si>
    <t>Per R. Lillebråten</t>
  </si>
  <si>
    <t>Frode Vermund</t>
  </si>
  <si>
    <t>Henning Olsen</t>
  </si>
  <si>
    <t>Oddvar Sørum</t>
  </si>
  <si>
    <t>Thomas Håkensen</t>
  </si>
  <si>
    <t>Bjørn Hasleengen</t>
  </si>
  <si>
    <t>Bjørnar Bekkemoen</t>
  </si>
  <si>
    <t>Elisabeth Stuen</t>
  </si>
  <si>
    <t>Fredrik Forså</t>
  </si>
  <si>
    <t>Nils Andersen</t>
  </si>
  <si>
    <t>Ottar Haugen</t>
  </si>
  <si>
    <t>Ove Osgjelten</t>
  </si>
  <si>
    <t>Raymond Løken</t>
  </si>
  <si>
    <t>Rune Gullberg</t>
  </si>
  <si>
    <t>Svein E. Gransjøen</t>
  </si>
  <si>
    <t>Terje Johansen</t>
  </si>
  <si>
    <t>Tom Fredriksen</t>
  </si>
  <si>
    <t>Tore Fjeld</t>
  </si>
  <si>
    <t>Arve Fossum</t>
  </si>
  <si>
    <t>Asbjørn Kampelien</t>
  </si>
  <si>
    <t>Bjørn W. Solberg</t>
  </si>
  <si>
    <t>Daniel Bråthen</t>
  </si>
  <si>
    <t>Geir Ove Johansen</t>
  </si>
  <si>
    <t>Ketil Maliberget</t>
  </si>
  <si>
    <t>Ola Rosenlund</t>
  </si>
  <si>
    <t>Gudbrand Mikkelsen</t>
  </si>
  <si>
    <t>Håkon Sagerud</t>
  </si>
  <si>
    <t>John V. Bergersen</t>
  </si>
  <si>
    <t>Olav Mistereggen</t>
  </si>
  <si>
    <t>Arild Lunde</t>
  </si>
  <si>
    <t>Bjørn Lindstad</t>
  </si>
  <si>
    <t>Kjell Lysenstøen</t>
  </si>
  <si>
    <t>Lars Sørli</t>
  </si>
  <si>
    <t>Lasse Strømkvist</t>
  </si>
  <si>
    <t>Matz A. Melby</t>
  </si>
  <si>
    <t>Morten Botilsrud</t>
  </si>
  <si>
    <t>Per S. Thomassen</t>
  </si>
  <si>
    <t>Roy Øverby</t>
  </si>
  <si>
    <t>Stian Synstad</t>
  </si>
  <si>
    <t>Haakon A. Higdem</t>
  </si>
  <si>
    <t>Roger Tømte</t>
  </si>
  <si>
    <t>Svein Skjelmoen</t>
  </si>
  <si>
    <t>Bjørnar Frøhaug</t>
  </si>
  <si>
    <t>Frank Bangshaug</t>
  </si>
  <si>
    <t>Jan Cato Sparby</t>
  </si>
  <si>
    <t>Jørn Endre Majors</t>
  </si>
  <si>
    <t>Lasse Melby</t>
  </si>
  <si>
    <t>Terje Bondeli</t>
  </si>
  <si>
    <t>Vebjørn H. Evensen</t>
  </si>
  <si>
    <t>Bjørn K. Einarsrud</t>
  </si>
  <si>
    <t>Helge Dammen</t>
  </si>
  <si>
    <t>Jan Tore Ulsrud</t>
  </si>
  <si>
    <t>Kjell Arne Tyrom</t>
  </si>
  <si>
    <t>Knut Atle Skoglund</t>
  </si>
  <si>
    <t>Torbjørn Dahle</t>
  </si>
  <si>
    <t>Kai Hoberg</t>
  </si>
  <si>
    <t>Ole Jonny Nordeng</t>
  </si>
  <si>
    <t>Ole-Andre Bjørsland</t>
  </si>
  <si>
    <t>Hans Ottesen</t>
  </si>
  <si>
    <t>Terje Hansen</t>
  </si>
  <si>
    <t>Håvard Haugen</t>
  </si>
  <si>
    <t>Magne T Brobakken</t>
  </si>
  <si>
    <t>Thomas Granås</t>
  </si>
  <si>
    <t>Gjermund Mathiesen</t>
  </si>
  <si>
    <t>Tore Moen</t>
  </si>
  <si>
    <t>Magnar Frøhaug</t>
  </si>
  <si>
    <t>Andreas Forseth</t>
  </si>
  <si>
    <t>Odd S. Nymoen</t>
  </si>
  <si>
    <t>Per Steinar Brovold</t>
  </si>
  <si>
    <t>Vegar Frøhaug</t>
  </si>
  <si>
    <t>Lars Ruud</t>
  </si>
  <si>
    <t>Vilhelm Johansen</t>
  </si>
  <si>
    <t>Arne Rui</t>
  </si>
  <si>
    <t>Thore Liberg</t>
  </si>
  <si>
    <t>Jørn Nordhagen</t>
  </si>
  <si>
    <t>Ingar Dahl</t>
  </si>
  <si>
    <t>Lars A. Granheim</t>
  </si>
  <si>
    <t>Marvin Paulsen</t>
  </si>
  <si>
    <t>Ole A. Ingvoldstad</t>
  </si>
  <si>
    <t>Morten Berntsen</t>
  </si>
  <si>
    <t>Pål S. Romskaug</t>
  </si>
  <si>
    <t>Kim Olav Skogsrud</t>
  </si>
  <si>
    <t>Magne Storsveen</t>
  </si>
  <si>
    <t>Martin Flobergsundet</t>
  </si>
  <si>
    <t>Øystein Røstad</t>
  </si>
  <si>
    <t>Geyr Nerdrum</t>
  </si>
  <si>
    <t>Geir Otto Brorstad</t>
  </si>
  <si>
    <t>Hamar Døve</t>
  </si>
  <si>
    <t>Ivar Emilsen</t>
  </si>
  <si>
    <t>Jan Ivar Sparby</t>
  </si>
  <si>
    <t>Ivar Hamre</t>
  </si>
  <si>
    <t>Roger Bjørklund</t>
  </si>
  <si>
    <t>Paul Dahl</t>
  </si>
  <si>
    <t>Øyvind Midtlie</t>
  </si>
  <si>
    <t>Bjørn Andre Brendengen</t>
  </si>
  <si>
    <t>Jon Erik Brennhagen</t>
  </si>
  <si>
    <t>Lasse Follestad</t>
  </si>
  <si>
    <t>Stein Erik Rugsveen</t>
  </si>
  <si>
    <t>Johan Helland</t>
  </si>
  <si>
    <t>Svein Bakken</t>
  </si>
  <si>
    <t>Linda Mari Aalmen</t>
  </si>
  <si>
    <t>Roger Bekkerud</t>
  </si>
  <si>
    <t>Marianne E Brorstad</t>
  </si>
  <si>
    <t>Gunnar Søbakk</t>
  </si>
  <si>
    <t>Raymond Midtsand</t>
  </si>
  <si>
    <t>Espen Glørstad</t>
  </si>
  <si>
    <t>Saifon Brendengen</t>
  </si>
  <si>
    <t>Kim Robin Øverby</t>
  </si>
  <si>
    <t>Vegard Korsmo</t>
  </si>
  <si>
    <t>Rune Karlsen</t>
  </si>
  <si>
    <t xml:space="preserve">Snitt plassering </t>
  </si>
  <si>
    <t>beste</t>
  </si>
  <si>
    <t>SUM</t>
  </si>
  <si>
    <t>j</t>
  </si>
  <si>
    <t>j = junior</t>
  </si>
  <si>
    <t>Knut Oddvar Thune</t>
  </si>
  <si>
    <t>Stein Tommy Nordengen</t>
  </si>
  <si>
    <t>Bjørn Oustad</t>
  </si>
  <si>
    <t>Lars Perry Øie</t>
  </si>
  <si>
    <t>Neal Staines</t>
  </si>
  <si>
    <t>Erik Mathiesen</t>
  </si>
  <si>
    <t>Knut Gjedtjernet</t>
  </si>
  <si>
    <t>Olav Dahl</t>
  </si>
  <si>
    <t>Jon Nustad</t>
  </si>
  <si>
    <t>Geir Beck</t>
  </si>
  <si>
    <t>Geir Roger Stuksrud</t>
  </si>
  <si>
    <t>May Kristin Rossly</t>
  </si>
  <si>
    <t>Liv S. Engom</t>
  </si>
  <si>
    <t>Helge Johansen</t>
  </si>
  <si>
    <t>Andre Higdem</t>
  </si>
  <si>
    <t>Odd K E Mistereggen</t>
  </si>
  <si>
    <t>Anne G Kristoffersen</t>
  </si>
  <si>
    <t>Junior:</t>
  </si>
  <si>
    <t>Senior:</t>
  </si>
  <si>
    <t>1.plass</t>
  </si>
  <si>
    <t>2.plass</t>
  </si>
  <si>
    <t>3.plass</t>
  </si>
  <si>
    <t>750,-</t>
  </si>
  <si>
    <t>4.plass</t>
  </si>
  <si>
    <t>500,-</t>
  </si>
  <si>
    <t>250,-</t>
  </si>
  <si>
    <t>Kvittering for premie</t>
  </si>
  <si>
    <t>snitt</t>
  </si>
  <si>
    <t>hcp</t>
  </si>
  <si>
    <t>sum u/hcp</t>
  </si>
  <si>
    <t>sum m/hcp</t>
  </si>
  <si>
    <t>1.steg</t>
  </si>
  <si>
    <t>2.steg</t>
  </si>
  <si>
    <t>3.steg</t>
  </si>
  <si>
    <t>evt 4.st</t>
  </si>
  <si>
    <t>navn</t>
  </si>
  <si>
    <t>klubb</t>
  </si>
  <si>
    <t>*)</t>
  </si>
  <si>
    <t>*) beregnet hcp per serie</t>
  </si>
  <si>
    <t xml:space="preserve">Snittet som står er pr: </t>
  </si>
  <si>
    <t>Erland Lund</t>
  </si>
  <si>
    <t>Per-Kristian Olsen</t>
  </si>
  <si>
    <t>Bjørn Arild Olsen</t>
  </si>
  <si>
    <t>Geir Olav Pedersen</t>
  </si>
  <si>
    <t>Knut Skogstad</t>
  </si>
  <si>
    <t>Nina E Gulstad</t>
  </si>
  <si>
    <t>Anne-Mette Bjørsland</t>
  </si>
  <si>
    <t>Hans Erik Menkerud</t>
  </si>
  <si>
    <t>Sara Lindstad</t>
  </si>
  <si>
    <t>Jørn Rønning</t>
  </si>
  <si>
    <t>Nils Nesmoen</t>
  </si>
  <si>
    <t>Håkon Reum</t>
  </si>
  <si>
    <t>Gunnar Jan Hansen</t>
  </si>
  <si>
    <t>John Martin Solberg</t>
  </si>
  <si>
    <t>Henning Rugsveen</t>
  </si>
  <si>
    <t>Erik Glorud Martinsen</t>
  </si>
  <si>
    <t>Inge Hamnes</t>
  </si>
  <si>
    <t>Thomas Einemo</t>
  </si>
  <si>
    <t>Anders Ring</t>
  </si>
  <si>
    <t>Linn Merethe Olsen</t>
  </si>
  <si>
    <t>Olaug Bråten</t>
  </si>
  <si>
    <t>Arne Sørumshaugen</t>
  </si>
  <si>
    <t>Anita Hagen</t>
  </si>
  <si>
    <t>Jan Erik Nyhus</t>
  </si>
  <si>
    <t>Bjørn Christian Finsveen</t>
  </si>
  <si>
    <t>Hallgeir Lønstad</t>
  </si>
  <si>
    <t>Sven Gangdal</t>
  </si>
  <si>
    <t>Ole Reidar Stemsrudhagen</t>
  </si>
  <si>
    <t>Tor Spjelkavik</t>
  </si>
  <si>
    <t>Katrin Storhaugstuen</t>
  </si>
  <si>
    <t>Joachim Skovheim</t>
  </si>
  <si>
    <t>Niels Henrik Mariendal</t>
  </si>
  <si>
    <t>Daniel A. Vinjusveen</t>
  </si>
  <si>
    <t>Kjell-Erik Rosille</t>
  </si>
  <si>
    <t>Per-Erik Moe</t>
  </si>
  <si>
    <t>Nina Elisabeth Granum</t>
  </si>
  <si>
    <t>Kent Magne Høgsven</t>
  </si>
  <si>
    <t>Stephan Jansen</t>
  </si>
  <si>
    <t>Espen L.Olsen</t>
  </si>
  <si>
    <t>Håkon Nerdrum</t>
  </si>
  <si>
    <t>Antall</t>
  </si>
  <si>
    <t>haller</t>
  </si>
  <si>
    <t>Tron August Bråten</t>
  </si>
  <si>
    <t>4000,-</t>
  </si>
  <si>
    <t>2000,-</t>
  </si>
  <si>
    <t>1000,-</t>
  </si>
  <si>
    <t>Mjøscupturnering 6</t>
  </si>
  <si>
    <t>Mjøscupturnering 7</t>
  </si>
  <si>
    <t>Mjøscupturnering 8</t>
  </si>
  <si>
    <t>Mjøscupturnering 9</t>
  </si>
  <si>
    <t>Mjøscupturnering 10</t>
  </si>
  <si>
    <t>Mjøscupturnering 11</t>
  </si>
  <si>
    <t>MJØSCUP 2009-2010</t>
  </si>
  <si>
    <t>Finaler Mjøscup 2009-2010</t>
  </si>
  <si>
    <t>Anders Mikkelsen</t>
  </si>
  <si>
    <t>Bertil Blegeberg</t>
  </si>
  <si>
    <t>Birgitt Blegeberg</t>
  </si>
  <si>
    <t>Bjørn Audun Oustad</t>
  </si>
  <si>
    <t>Bjørn Floeng Svendby</t>
  </si>
  <si>
    <t>Gunn-Eli Lund</t>
  </si>
  <si>
    <t>Helge Engen</t>
  </si>
  <si>
    <t>Leif Helge Olsen</t>
  </si>
  <si>
    <t>Helge Olsen Bye</t>
  </si>
  <si>
    <t>Line Søhagen</t>
  </si>
  <si>
    <t>Magne Erik Olsen</t>
  </si>
  <si>
    <t>Marius S Myrberget</t>
  </si>
  <si>
    <t>Peder Skog</t>
  </si>
  <si>
    <t>Petter Sveen</t>
  </si>
  <si>
    <t>Rune Martinsen</t>
  </si>
  <si>
    <t>Sindre Køhl Berg</t>
  </si>
  <si>
    <t>Siri Kyseth Thorsen</t>
  </si>
  <si>
    <t>Stian Nikolaisen</t>
  </si>
  <si>
    <t>Tom Thorsen</t>
  </si>
  <si>
    <t>Øyvind Skoglund</t>
  </si>
  <si>
    <t>Bjørn Helge Sebusæter</t>
  </si>
  <si>
    <t>Gry Smedhaugen</t>
  </si>
  <si>
    <t>Hanne Berntsen Buserud</t>
  </si>
  <si>
    <t>Joakim Biehl</t>
  </si>
  <si>
    <t>Jonas Ottinsen</t>
  </si>
  <si>
    <t>Joakim Frøsaker</t>
  </si>
  <si>
    <t>Jorun Jusnes</t>
  </si>
  <si>
    <t>Jørn Mellum</t>
  </si>
  <si>
    <t>Randi Flaget</t>
  </si>
  <si>
    <t>Steffen Mobakk</t>
  </si>
  <si>
    <t>Thor Olav Torsteinshaugen</t>
  </si>
  <si>
    <t>Wilhelm Teksum</t>
  </si>
  <si>
    <t>William Quick</t>
  </si>
  <si>
    <t>Torleif Strandvik</t>
  </si>
  <si>
    <t>Christer Bekken</t>
  </si>
  <si>
    <t>Finn Moseby</t>
  </si>
  <si>
    <t>Flisa</t>
  </si>
  <si>
    <t>Lilleh.</t>
  </si>
  <si>
    <t>Hamar</t>
  </si>
  <si>
    <t>Fagern.</t>
  </si>
  <si>
    <t>K.vinger</t>
  </si>
  <si>
    <t>Fagern</t>
  </si>
  <si>
    <t>Sum 6</t>
  </si>
  <si>
    <t>6 beste turneringer</t>
  </si>
  <si>
    <t>Sean M Hustveit</t>
  </si>
  <si>
    <t>BR</t>
  </si>
  <si>
    <t>B</t>
  </si>
  <si>
    <t>E</t>
  </si>
  <si>
    <t>S</t>
  </si>
  <si>
    <t>GJ</t>
  </si>
  <si>
    <t>GL</t>
  </si>
  <si>
    <t>L</t>
  </si>
  <si>
    <t>V</t>
  </si>
  <si>
    <t>T 1</t>
  </si>
  <si>
    <t>T 2</t>
  </si>
  <si>
    <t>T 3</t>
  </si>
  <si>
    <t>T 4</t>
  </si>
  <si>
    <t>T 5</t>
  </si>
  <si>
    <t>T 6</t>
  </si>
  <si>
    <t>T 7</t>
  </si>
  <si>
    <t>T 8</t>
  </si>
  <si>
    <t>T 9</t>
  </si>
  <si>
    <t>T 10</t>
  </si>
  <si>
    <t>T 11</t>
  </si>
  <si>
    <t>T 12</t>
  </si>
  <si>
    <t>T 13</t>
  </si>
  <si>
    <t>Elv.</t>
  </si>
  <si>
    <t>Elv</t>
  </si>
  <si>
    <t>Grethe B. Bergersen</t>
  </si>
  <si>
    <t>Khanh Quoc Nguyen</t>
  </si>
  <si>
    <t>Tobias Åke Eriksson</t>
  </si>
  <si>
    <t>Anton Olstad</t>
  </si>
  <si>
    <t>Arne Bekk</t>
  </si>
  <si>
    <t>Arne Bråtelund</t>
  </si>
  <si>
    <t>Berit Wiklund Olsen</t>
  </si>
  <si>
    <t>Bjørn Granerud</t>
  </si>
  <si>
    <t>Bjørn Persson</t>
  </si>
  <si>
    <t>Joakim Norshus</t>
  </si>
  <si>
    <t>Lars Ove Dahl</t>
  </si>
  <si>
    <t>Liv Ingrid Lund</t>
  </si>
  <si>
    <t>Mats Finstad Hansen</t>
  </si>
  <si>
    <t>Morten Lillehovde</t>
  </si>
  <si>
    <t>Ole Martin Gjerdet</t>
  </si>
  <si>
    <t>Renate Borge</t>
  </si>
  <si>
    <t>Shalaw Salem Mohamoud</t>
  </si>
  <si>
    <t>Thomas Stenbråten</t>
  </si>
  <si>
    <t>Tommy Gundersen</t>
  </si>
  <si>
    <t>Tor Ole Richardsen</t>
  </si>
  <si>
    <t>Tore Meiningen</t>
  </si>
  <si>
    <t>Veronica Øines</t>
  </si>
  <si>
    <t>Emil Myhre</t>
  </si>
  <si>
    <t>Mads Ekern</t>
  </si>
  <si>
    <t>Daniel Gausetvik</t>
  </si>
  <si>
    <t>Arvid Fystro</t>
  </si>
  <si>
    <t>Julius E Hopka</t>
  </si>
  <si>
    <t>Christian Nylund</t>
  </si>
  <si>
    <t>Daniel Kavli</t>
  </si>
  <si>
    <t>Dennis Olastuen</t>
  </si>
  <si>
    <t>Gjertrud Boysen</t>
  </si>
  <si>
    <t>Inger-Lise Eng</t>
  </si>
  <si>
    <t>Jan Kristian Billerud</t>
  </si>
  <si>
    <t>Jens Mathiesen</t>
  </si>
  <si>
    <t>John Arne Nordermoen</t>
  </si>
  <si>
    <t>Lotte Eline Gullberg Engen</t>
  </si>
  <si>
    <t>Rolf H Tollefsen</t>
  </si>
  <si>
    <t>Tobias Eriksson</t>
  </si>
  <si>
    <t>Henning Flyødegård</t>
  </si>
  <si>
    <t>Magnus Johansson</t>
  </si>
  <si>
    <t>ingen juniorer</t>
  </si>
  <si>
    <t>Pål S Romskaug</t>
  </si>
  <si>
    <t xml:space="preserve">B </t>
  </si>
  <si>
    <t>Geir S Kristiansen</t>
  </si>
  <si>
    <t>Henry A Arnesen</t>
  </si>
  <si>
    <t>August Bråten</t>
  </si>
  <si>
    <t>Vegard R Johansen</t>
  </si>
  <si>
    <t>Mjøscup 2009-2010</t>
  </si>
  <si>
    <t>Vegard</t>
  </si>
  <si>
    <t>Håkon</t>
  </si>
  <si>
    <t>Tor Inge</t>
  </si>
  <si>
    <t>Erland</t>
  </si>
  <si>
    <t>Mjøscupturnering 1, Lillehammer Open</t>
  </si>
  <si>
    <t>Mjøscupturnering 2, Flisa</t>
  </si>
  <si>
    <t>Mjøscupturnering 3 Elverum</t>
  </si>
  <si>
    <t>Mjøscupturnering 4 Valdres</t>
  </si>
  <si>
    <t>Mjøscupturnering 5 Gjøvik</t>
  </si>
  <si>
    <t>Mjøscupturnering 12</t>
  </si>
  <si>
    <t>forrige sesong</t>
  </si>
  <si>
    <t>Andreas Andersen</t>
  </si>
  <si>
    <t>Anne Grethe Kristoffersen</t>
  </si>
  <si>
    <t>Egil Djuvik Pdersen</t>
  </si>
  <si>
    <t>Haakon Karset</t>
  </si>
  <si>
    <t>Jonas Dammen</t>
  </si>
  <si>
    <t>Kåre Magne Gimle</t>
  </si>
  <si>
    <t>Marius Johnsen</t>
  </si>
  <si>
    <t>Roger Eng</t>
  </si>
  <si>
    <t>Sindre Dahlen</t>
  </si>
  <si>
    <t>Willy Fjeld</t>
  </si>
  <si>
    <t>Rolf Stange</t>
  </si>
  <si>
    <t>m</t>
  </si>
  <si>
    <t>k</t>
  </si>
  <si>
    <t>Lhmr</t>
  </si>
  <si>
    <t>Emil Tervo</t>
  </si>
  <si>
    <t>Geir R Dammen</t>
  </si>
  <si>
    <t>Egil D Pedersen</t>
  </si>
  <si>
    <t>Rolf J Boysen</t>
  </si>
  <si>
    <t>Mona L Galåen</t>
  </si>
  <si>
    <t>Dennis Olstuen</t>
  </si>
  <si>
    <t>Karl J Kristoffersen</t>
  </si>
  <si>
    <t>F.nes</t>
  </si>
  <si>
    <t>Aleksander Kvinnesland</t>
  </si>
  <si>
    <t>-</t>
  </si>
  <si>
    <t>Egil Stensrud</t>
  </si>
  <si>
    <t>Inge Arnold Larsen</t>
  </si>
  <si>
    <t>Jonas Sjøgren</t>
  </si>
  <si>
    <t>Kristian Skaug</t>
  </si>
  <si>
    <t>Leiv Helge Olsen</t>
  </si>
  <si>
    <t>Ola Stø</t>
  </si>
  <si>
    <t>Svein Rusten</t>
  </si>
  <si>
    <t>Øystein Sustad</t>
  </si>
  <si>
    <t>Ida Mellem</t>
  </si>
  <si>
    <t>Lisa Marie Stensby</t>
  </si>
  <si>
    <t>Lars A Granheim</t>
  </si>
  <si>
    <t>Simen U Solberg</t>
  </si>
  <si>
    <t>Thor O Torsteinstuen</t>
  </si>
  <si>
    <t>Joakim Bihl</t>
  </si>
  <si>
    <t>Kent M Høgsveen</t>
  </si>
  <si>
    <t>Odd G Kaspersen</t>
  </si>
  <si>
    <t>Bjørn Sørumshaugen</t>
  </si>
  <si>
    <t>Steinar Brukstuen</t>
  </si>
  <si>
    <t>Per R Lillebråten</t>
  </si>
  <si>
    <t>29*</t>
  </si>
  <si>
    <t>26*</t>
  </si>
  <si>
    <t>32*</t>
  </si>
  <si>
    <t>Mariann Ingvoldstad</t>
  </si>
  <si>
    <t>Egil Djuvik Pedersen</t>
  </si>
  <si>
    <t>11*</t>
  </si>
  <si>
    <t>28*</t>
  </si>
  <si>
    <t>20*</t>
  </si>
  <si>
    <t>30*</t>
  </si>
  <si>
    <t>39*</t>
  </si>
  <si>
    <t>8*</t>
  </si>
  <si>
    <t>Espen L Olsen</t>
  </si>
  <si>
    <t>19*</t>
  </si>
  <si>
    <t>23*</t>
  </si>
  <si>
    <t>24*</t>
  </si>
  <si>
    <t>16*</t>
  </si>
  <si>
    <t>31*</t>
  </si>
  <si>
    <t>K.ving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</si>
</sst>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22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2" xfId="0" applyBorder="1"/>
    <xf numFmtId="0" fontId="0" fillId="0" borderId="1" xfId="0" applyFill="1" applyBorder="1" applyAlignment="1">
      <alignment horizontal="right"/>
    </xf>
    <xf numFmtId="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0" xfId="0" applyFont="1"/>
    <xf numFmtId="0" fontId="6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1" fontId="0" fillId="0" borderId="0" xfId="0" applyNumberFormat="1" applyBorder="1"/>
    <xf numFmtId="0" fontId="1" fillId="0" borderId="0" xfId="0" applyFont="1"/>
    <xf numFmtId="1" fontId="1" fillId="0" borderId="0" xfId="0" applyNumberFormat="1" applyFont="1"/>
    <xf numFmtId="0" fontId="1" fillId="0" borderId="0" xfId="0" applyFont="1" applyFill="1"/>
    <xf numFmtId="3" fontId="9" fillId="0" borderId="0" xfId="0" applyNumberFormat="1" applyFont="1" applyFill="1" applyAlignment="1">
      <alignment horizontal="right"/>
    </xf>
    <xf numFmtId="0" fontId="10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left" wrapText="1"/>
    </xf>
    <xf numFmtId="0" fontId="10" fillId="0" borderId="0" xfId="0" applyFont="1" applyFill="1"/>
    <xf numFmtId="0" fontId="10" fillId="0" borderId="0" xfId="0" applyFont="1" applyBorder="1" applyAlignment="1">
      <alignment horizontal="left" wrapText="1"/>
    </xf>
    <xf numFmtId="0" fontId="10" fillId="0" borderId="0" xfId="0" applyFont="1" applyFill="1" applyBorder="1"/>
    <xf numFmtId="3" fontId="9" fillId="0" borderId="0" xfId="0" applyNumberFormat="1" applyFont="1" applyFill="1" applyBorder="1" applyAlignment="1">
      <alignment horizontal="right"/>
    </xf>
    <xf numFmtId="0" fontId="0" fillId="0" borderId="0" xfId="0" applyFont="1"/>
    <xf numFmtId="0" fontId="11" fillId="0" borderId="1" xfId="0" applyFont="1" applyBorder="1"/>
    <xf numFmtId="2" fontId="11" fillId="0" borderId="1" xfId="0" applyNumberFormat="1" applyFont="1" applyBorder="1"/>
    <xf numFmtId="0" fontId="11" fillId="0" borderId="0" xfId="0" applyFont="1"/>
    <xf numFmtId="0" fontId="12" fillId="0" borderId="0" xfId="0" applyFont="1" applyAlignment="1">
      <alignment horizontal="center" wrapText="1"/>
    </xf>
    <xf numFmtId="3" fontId="12" fillId="0" borderId="0" xfId="0" applyNumberFormat="1" applyFont="1" applyFill="1" applyAlignment="1"/>
    <xf numFmtId="2" fontId="12" fillId="0" borderId="0" xfId="0" applyNumberFormat="1" applyFont="1" applyFill="1" applyAlignment="1"/>
    <xf numFmtId="3" fontId="13" fillId="0" borderId="0" xfId="0" applyNumberFormat="1" applyFont="1" applyFill="1" applyAlignme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3" fontId="12" fillId="0" borderId="0" xfId="0" applyNumberFormat="1" applyFont="1" applyFill="1" applyBorder="1"/>
    <xf numFmtId="2" fontId="12" fillId="0" borderId="0" xfId="0" applyNumberFormat="1" applyFont="1" applyFill="1" applyBorder="1"/>
    <xf numFmtId="3" fontId="13" fillId="0" borderId="0" xfId="0" applyNumberFormat="1" applyFont="1" applyFill="1" applyBorder="1"/>
    <xf numFmtId="0" fontId="13" fillId="0" borderId="0" xfId="0" applyFont="1"/>
    <xf numFmtId="0" fontId="15" fillId="0" borderId="0" xfId="0" applyFont="1"/>
    <xf numFmtId="14" fontId="1" fillId="0" borderId="0" xfId="0" applyNumberFormat="1" applyFont="1"/>
    <xf numFmtId="0" fontId="1" fillId="0" borderId="5" xfId="0" applyFont="1" applyFill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7" xfId="0" applyNumberFormat="1" applyBorder="1"/>
    <xf numFmtId="0" fontId="0" fillId="0" borderId="6" xfId="0" applyBorder="1" applyAlignment="1">
      <alignment horizontal="center"/>
    </xf>
    <xf numFmtId="1" fontId="0" fillId="0" borderId="6" xfId="0" applyNumberFormat="1" applyBorder="1"/>
    <xf numFmtId="0" fontId="0" fillId="0" borderId="8" xfId="0" applyBorder="1"/>
    <xf numFmtId="0" fontId="7" fillId="0" borderId="1" xfId="0" applyFont="1" applyBorder="1"/>
    <xf numFmtId="1" fontId="7" fillId="0" borderId="1" xfId="0" applyNumberFormat="1" applyFont="1" applyBorder="1"/>
    <xf numFmtId="0" fontId="7" fillId="0" borderId="1" xfId="0" applyFont="1" applyFill="1" applyBorder="1"/>
    <xf numFmtId="0" fontId="7" fillId="0" borderId="6" xfId="0" applyFont="1" applyBorder="1"/>
    <xf numFmtId="0" fontId="7" fillId="0" borderId="6" xfId="0" applyFont="1" applyFill="1" applyBorder="1"/>
    <xf numFmtId="0" fontId="7" fillId="0" borderId="3" xfId="0" applyFont="1" applyBorder="1"/>
    <xf numFmtId="1" fontId="7" fillId="0" borderId="0" xfId="0" applyNumberFormat="1" applyFont="1" applyBorder="1"/>
    <xf numFmtId="0" fontId="7" fillId="0" borderId="4" xfId="0" applyFont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8"/>
  <sheetViews>
    <sheetView zoomScaleNormal="100" workbookViewId="0">
      <selection activeCell="B265" sqref="B265:M445"/>
    </sheetView>
  </sheetViews>
  <sheetFormatPr baseColWidth="10" defaultColWidth="9.140625" defaultRowHeight="12.75"/>
  <cols>
    <col min="1" max="1" width="4.5703125" customWidth="1"/>
    <col min="2" max="2" width="6.7109375" customWidth="1"/>
    <col min="3" max="3" width="23.7109375" customWidth="1"/>
    <col min="4" max="4" width="11.28515625" customWidth="1"/>
    <col min="5" max="5" width="2.7109375" customWidth="1"/>
    <col min="6" max="6" width="6.28515625" customWidth="1"/>
    <col min="7" max="7" width="8.7109375" customWidth="1"/>
    <col min="8" max="8" width="7" customWidth="1"/>
    <col min="15" max="16" width="9.1406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5</v>
      </c>
      <c r="H1" t="s">
        <v>6</v>
      </c>
      <c r="I1" t="s">
        <v>7</v>
      </c>
      <c r="J1" t="s">
        <v>295</v>
      </c>
      <c r="K1" t="s">
        <v>8</v>
      </c>
      <c r="L1" t="s">
        <v>9</v>
      </c>
      <c r="M1" t="s">
        <v>10</v>
      </c>
    </row>
    <row r="2" spans="1:16" s="24" customFormat="1">
      <c r="A2" s="28">
        <v>1</v>
      </c>
      <c r="B2" s="35">
        <v>23485</v>
      </c>
      <c r="C2" s="35" t="s">
        <v>358</v>
      </c>
      <c r="D2" s="35" t="s">
        <v>19</v>
      </c>
      <c r="E2" s="35"/>
      <c r="F2" s="35">
        <v>155</v>
      </c>
      <c r="G2" s="28">
        <f>L2*9</f>
        <v>306</v>
      </c>
      <c r="H2" s="35"/>
      <c r="I2" s="28">
        <f>G2+H2</f>
        <v>306</v>
      </c>
      <c r="J2" s="28"/>
      <c r="K2" s="29">
        <f>(200-F2)*(75/100)</f>
        <v>33.75</v>
      </c>
      <c r="L2" s="35">
        <v>34</v>
      </c>
      <c r="M2" s="29">
        <f>IF(K2&gt;38,38,K2)</f>
        <v>33.75</v>
      </c>
      <c r="N2" s="24" t="s">
        <v>529</v>
      </c>
      <c r="O2" s="31"/>
      <c r="P2" s="27"/>
    </row>
    <row r="3" spans="1:16" s="24" customFormat="1">
      <c r="A3" s="28">
        <v>2</v>
      </c>
      <c r="B3" s="35">
        <v>21680</v>
      </c>
      <c r="C3" s="35" t="s">
        <v>47</v>
      </c>
      <c r="D3" s="35" t="s">
        <v>24</v>
      </c>
      <c r="E3" s="24" t="s">
        <v>540</v>
      </c>
      <c r="F3" s="35">
        <v>157</v>
      </c>
      <c r="G3" s="28">
        <f>L3*9</f>
        <v>288</v>
      </c>
      <c r="H3" s="35"/>
      <c r="I3" s="28">
        <f>G3+H3</f>
        <v>288</v>
      </c>
      <c r="J3" s="28"/>
      <c r="K3" s="29">
        <f>(200-F3)*(75/100)</f>
        <v>32.25</v>
      </c>
      <c r="L3" s="35">
        <v>32</v>
      </c>
      <c r="M3" s="29">
        <f>IF(K3&gt;38,38,K3)</f>
        <v>32.25</v>
      </c>
      <c r="N3" s="24" t="s">
        <v>529</v>
      </c>
      <c r="O3" s="31"/>
      <c r="P3" s="27"/>
    </row>
    <row r="4" spans="1:16" s="24" customFormat="1">
      <c r="A4" s="28">
        <v>3</v>
      </c>
      <c r="B4" s="28">
        <v>21653</v>
      </c>
      <c r="C4" s="28" t="s">
        <v>107</v>
      </c>
      <c r="D4" s="28" t="s">
        <v>24</v>
      </c>
      <c r="E4" s="28"/>
      <c r="F4" s="35">
        <v>185</v>
      </c>
      <c r="G4" s="28">
        <f>L4*9</f>
        <v>99</v>
      </c>
      <c r="H4" s="28"/>
      <c r="I4" s="28">
        <f>G4+H4</f>
        <v>99</v>
      </c>
      <c r="J4" s="28"/>
      <c r="K4" s="29">
        <f>(200-F4)*(75/100)</f>
        <v>11.25</v>
      </c>
      <c r="L4" s="35">
        <v>11</v>
      </c>
      <c r="M4" s="29">
        <f>IF(K4&gt;38,38,K4)</f>
        <v>11.25</v>
      </c>
      <c r="N4" s="24" t="s">
        <v>529</v>
      </c>
      <c r="O4" s="31"/>
      <c r="P4" s="27"/>
    </row>
    <row r="5" spans="1:16" s="24" customFormat="1">
      <c r="A5" s="28">
        <v>4</v>
      </c>
      <c r="B5" s="28">
        <v>20235</v>
      </c>
      <c r="C5" s="28" t="s">
        <v>108</v>
      </c>
      <c r="D5" s="28" t="s">
        <v>34</v>
      </c>
      <c r="E5" s="24" t="s">
        <v>540</v>
      </c>
      <c r="F5" s="35">
        <v>162</v>
      </c>
      <c r="G5" s="28">
        <f>L5*9</f>
        <v>261</v>
      </c>
      <c r="H5" s="28"/>
      <c r="I5" s="28">
        <f>G5+H5</f>
        <v>261</v>
      </c>
      <c r="J5" s="28"/>
      <c r="K5" s="29">
        <f>(200-F5)*(75/100)</f>
        <v>28.5</v>
      </c>
      <c r="L5" s="35">
        <v>29</v>
      </c>
      <c r="M5" s="29">
        <f>IF(K5&gt;38,38,K5)</f>
        <v>28.5</v>
      </c>
      <c r="N5" s="24" t="s">
        <v>529</v>
      </c>
      <c r="O5" s="31"/>
      <c r="P5" s="27"/>
    </row>
    <row r="6" spans="1:16" s="28" customFormat="1">
      <c r="A6" s="28">
        <v>5</v>
      </c>
      <c r="B6" s="24">
        <v>23151</v>
      </c>
      <c r="C6" s="24" t="s">
        <v>518</v>
      </c>
      <c r="D6" s="24" t="s">
        <v>19</v>
      </c>
      <c r="E6" s="24"/>
      <c r="F6" s="35">
        <v>138</v>
      </c>
      <c r="G6" s="28">
        <f>L6*9</f>
        <v>342</v>
      </c>
      <c r="I6" s="28">
        <f>G6+H6</f>
        <v>342</v>
      </c>
      <c r="K6" s="29">
        <f>(200-F6)*(75/100)</f>
        <v>46.5</v>
      </c>
      <c r="L6" s="35">
        <v>38</v>
      </c>
      <c r="M6" s="29">
        <f>IF(K6&gt;38,38,K6)</f>
        <v>38</v>
      </c>
      <c r="N6" s="24" t="s">
        <v>529</v>
      </c>
      <c r="O6" s="31"/>
      <c r="P6" s="27"/>
    </row>
    <row r="7" spans="1:16" s="28" customFormat="1">
      <c r="A7" s="28">
        <v>6</v>
      </c>
      <c r="B7" s="24">
        <v>22838</v>
      </c>
      <c r="C7" s="24" t="s">
        <v>342</v>
      </c>
      <c r="D7" s="24" t="s">
        <v>34</v>
      </c>
      <c r="E7" s="24"/>
      <c r="F7" s="35">
        <v>128</v>
      </c>
      <c r="G7" s="28">
        <f>L7*9</f>
        <v>342</v>
      </c>
      <c r="I7" s="28">
        <f>G7+H7</f>
        <v>342</v>
      </c>
      <c r="K7" s="29">
        <f>(200-F7)*(75/100)</f>
        <v>54</v>
      </c>
      <c r="L7" s="35">
        <v>38</v>
      </c>
      <c r="M7" s="29">
        <f>IF(K7&gt;38,38,K7)</f>
        <v>38</v>
      </c>
      <c r="N7" s="24" t="s">
        <v>529</v>
      </c>
      <c r="O7" s="31"/>
      <c r="P7" s="27"/>
    </row>
    <row r="8" spans="1:16" s="28" customFormat="1">
      <c r="A8" s="28">
        <v>7</v>
      </c>
      <c r="B8" s="24">
        <v>3912</v>
      </c>
      <c r="C8" s="24" t="s">
        <v>125</v>
      </c>
      <c r="D8" s="24" t="s">
        <v>36</v>
      </c>
      <c r="E8" s="24"/>
      <c r="F8" s="24">
        <v>168</v>
      </c>
      <c r="G8" s="28">
        <f>L8*9</f>
        <v>216</v>
      </c>
      <c r="H8" s="24"/>
      <c r="I8" s="24">
        <f>G8+H8</f>
        <v>216</v>
      </c>
      <c r="J8" s="24"/>
      <c r="K8" s="25">
        <f>(200-F8)*(75/100)</f>
        <v>24</v>
      </c>
      <c r="L8" s="35">
        <v>24</v>
      </c>
      <c r="M8" s="25">
        <f>IF(K8&gt;38,38,K8)</f>
        <v>24</v>
      </c>
      <c r="N8" s="24" t="s">
        <v>529</v>
      </c>
    </row>
    <row r="9" spans="1:16" s="28" customFormat="1">
      <c r="A9" s="28">
        <v>8</v>
      </c>
      <c r="B9" s="28">
        <v>21555</v>
      </c>
      <c r="C9" s="28" t="s">
        <v>90</v>
      </c>
      <c r="D9" s="28" t="s">
        <v>24</v>
      </c>
      <c r="E9" s="24" t="s">
        <v>540</v>
      </c>
      <c r="F9" s="35">
        <v>172</v>
      </c>
      <c r="G9" s="28">
        <f>L9*9</f>
        <v>189</v>
      </c>
      <c r="I9" s="28">
        <f>G9+H9</f>
        <v>189</v>
      </c>
      <c r="K9" s="29">
        <f>(200-F9)*(75/100)</f>
        <v>21</v>
      </c>
      <c r="L9" s="35">
        <v>21</v>
      </c>
      <c r="M9" s="29">
        <f>IF(K9&gt;38,38,K9)</f>
        <v>21</v>
      </c>
      <c r="N9" s="24" t="s">
        <v>529</v>
      </c>
    </row>
    <row r="10" spans="1:16" s="28" customFormat="1">
      <c r="A10" s="28">
        <v>9</v>
      </c>
      <c r="B10" s="28">
        <v>20237</v>
      </c>
      <c r="C10" s="28" t="s">
        <v>110</v>
      </c>
      <c r="D10" s="28" t="s">
        <v>34</v>
      </c>
      <c r="F10" s="35">
        <v>150</v>
      </c>
      <c r="G10" s="28">
        <f>L10*9</f>
        <v>342</v>
      </c>
      <c r="I10" s="28">
        <f>G10+H10</f>
        <v>342</v>
      </c>
      <c r="K10" s="29">
        <f>(200-F10)*(75/100)</f>
        <v>37.5</v>
      </c>
      <c r="L10" s="35">
        <v>38</v>
      </c>
      <c r="M10" s="29">
        <f>IF(K10&gt;38,38,K10)</f>
        <v>37.5</v>
      </c>
      <c r="N10" s="24" t="s">
        <v>529</v>
      </c>
    </row>
    <row r="11" spans="1:16" s="28" customFormat="1">
      <c r="A11" s="28">
        <v>10</v>
      </c>
      <c r="B11" s="24">
        <v>24762</v>
      </c>
      <c r="C11" s="24" t="s">
        <v>464</v>
      </c>
      <c r="D11" s="24" t="s">
        <v>12</v>
      </c>
      <c r="E11" s="24"/>
      <c r="F11" s="35">
        <v>154</v>
      </c>
      <c r="G11" s="28">
        <f>L11*9</f>
        <v>315</v>
      </c>
      <c r="I11" s="24">
        <f>G11+H11</f>
        <v>315</v>
      </c>
      <c r="K11" s="29">
        <f>(200-F11)*(75/100)</f>
        <v>34.5</v>
      </c>
      <c r="L11" s="35">
        <v>35</v>
      </c>
      <c r="M11" s="29">
        <f>IF(K11&gt;38,38,K11)</f>
        <v>34.5</v>
      </c>
      <c r="N11" s="24" t="s">
        <v>529</v>
      </c>
      <c r="O11" s="31"/>
      <c r="P11" s="27"/>
    </row>
    <row r="12" spans="1:16" s="28" customFormat="1">
      <c r="A12" s="28">
        <v>11</v>
      </c>
      <c r="B12" s="24">
        <v>24537</v>
      </c>
      <c r="C12" s="24" t="s">
        <v>392</v>
      </c>
      <c r="D12" s="24" t="s">
        <v>19</v>
      </c>
      <c r="E12" s="24"/>
      <c r="F12" s="24">
        <v>139</v>
      </c>
      <c r="G12" s="28">
        <f>L12*9</f>
        <v>342</v>
      </c>
      <c r="H12" s="24"/>
      <c r="I12" s="24">
        <f>G12+H12</f>
        <v>342</v>
      </c>
      <c r="J12" s="24"/>
      <c r="K12" s="25">
        <f>(200-F12)*(75/100)</f>
        <v>45.75</v>
      </c>
      <c r="L12" s="35">
        <v>38</v>
      </c>
      <c r="M12" s="25">
        <f>IF(K12&gt;38,38,K12)</f>
        <v>38</v>
      </c>
      <c r="N12" s="24" t="s">
        <v>529</v>
      </c>
      <c r="O12" s="31"/>
      <c r="P12" s="27"/>
    </row>
    <row r="13" spans="1:16" s="28" customFormat="1">
      <c r="A13" s="28">
        <v>12</v>
      </c>
      <c r="B13" s="28">
        <v>21402</v>
      </c>
      <c r="C13" s="28" t="s">
        <v>141</v>
      </c>
      <c r="D13" s="28" t="s">
        <v>17</v>
      </c>
      <c r="F13" s="35">
        <v>189</v>
      </c>
      <c r="G13" s="28">
        <f>L13*6</f>
        <v>48</v>
      </c>
      <c r="I13" s="28">
        <f>G13+H13</f>
        <v>48</v>
      </c>
      <c r="K13" s="29">
        <f>(200-F13)*(75/100)</f>
        <v>8.25</v>
      </c>
      <c r="L13" s="35">
        <v>8</v>
      </c>
      <c r="M13" s="29">
        <f>IF(K13&lt;0,0,K13)</f>
        <v>8.25</v>
      </c>
      <c r="N13" s="24" t="s">
        <v>529</v>
      </c>
    </row>
    <row r="14" spans="1:16" s="28" customFormat="1">
      <c r="A14" s="28">
        <v>13</v>
      </c>
      <c r="B14" s="28">
        <v>21652</v>
      </c>
      <c r="C14" s="28" t="s">
        <v>127</v>
      </c>
      <c r="D14" s="28" t="s">
        <v>24</v>
      </c>
      <c r="F14" s="28">
        <v>161</v>
      </c>
      <c r="G14" s="28">
        <f>L14*9</f>
        <v>261</v>
      </c>
      <c r="I14" s="28">
        <f>G14+H14</f>
        <v>261</v>
      </c>
      <c r="K14" s="29">
        <f>(200-F14)*(75/100)</f>
        <v>29.25</v>
      </c>
      <c r="L14" s="35">
        <v>29</v>
      </c>
      <c r="M14" s="29">
        <f>IF(K14&gt;38,38,K14)</f>
        <v>29.25</v>
      </c>
      <c r="N14" s="24" t="s">
        <v>529</v>
      </c>
      <c r="O14" s="31"/>
      <c r="P14" s="27"/>
    </row>
    <row r="15" spans="1:16" s="28" customFormat="1">
      <c r="A15" s="28">
        <v>14</v>
      </c>
      <c r="B15" s="28">
        <v>21087</v>
      </c>
      <c r="C15" s="28" t="s">
        <v>29</v>
      </c>
      <c r="D15" s="28" t="s">
        <v>24</v>
      </c>
      <c r="F15" s="35">
        <v>180</v>
      </c>
      <c r="G15" s="28">
        <f>L15*9</f>
        <v>135</v>
      </c>
      <c r="H15" s="24"/>
      <c r="I15" s="28">
        <f>G15+H15</f>
        <v>135</v>
      </c>
      <c r="K15" s="29">
        <f>(200-F15)*(75/100)</f>
        <v>15</v>
      </c>
      <c r="L15" s="35">
        <v>15</v>
      </c>
      <c r="M15" s="29">
        <f>IF(K15&lt;0,0,K15)</f>
        <v>15</v>
      </c>
      <c r="N15" s="24" t="s">
        <v>529</v>
      </c>
    </row>
    <row r="16" spans="1:16" s="28" customFormat="1">
      <c r="A16" s="28">
        <v>15</v>
      </c>
      <c r="B16" s="24">
        <v>24166</v>
      </c>
      <c r="C16" s="24" t="s">
        <v>488</v>
      </c>
      <c r="D16" s="24" t="s">
        <v>34</v>
      </c>
      <c r="E16" s="24" t="s">
        <v>540</v>
      </c>
      <c r="F16" s="35">
        <v>154</v>
      </c>
      <c r="G16" s="28">
        <f>L16*9</f>
        <v>315</v>
      </c>
      <c r="H16" s="24"/>
      <c r="I16" s="28">
        <f>G16+H16</f>
        <v>315</v>
      </c>
      <c r="K16" s="29">
        <f>(200-F16)*(75/100)</f>
        <v>34.5</v>
      </c>
      <c r="L16" s="35">
        <v>35</v>
      </c>
      <c r="M16" s="29">
        <f>IF(K16&gt;38,38,K16)</f>
        <v>34.5</v>
      </c>
      <c r="N16" s="24" t="s">
        <v>529</v>
      </c>
    </row>
    <row r="17" spans="1:16" s="28" customFormat="1">
      <c r="A17" s="28">
        <v>16</v>
      </c>
      <c r="B17" s="24">
        <v>17312</v>
      </c>
      <c r="C17" s="24" t="s">
        <v>20</v>
      </c>
      <c r="D17" s="24" t="s">
        <v>17</v>
      </c>
      <c r="E17" s="24"/>
      <c r="F17" s="35">
        <v>185</v>
      </c>
      <c r="G17" s="28">
        <f>L17*9</f>
        <v>99</v>
      </c>
      <c r="H17" s="24"/>
      <c r="I17" s="28">
        <f>G17+H17</f>
        <v>99</v>
      </c>
      <c r="K17" s="29">
        <f>(200-F17)*(75/100)</f>
        <v>11.25</v>
      </c>
      <c r="L17" s="35">
        <v>11</v>
      </c>
      <c r="M17" s="29">
        <f>IF(K17&gt;38,38,K17)</f>
        <v>11.25</v>
      </c>
      <c r="N17" s="24" t="s">
        <v>529</v>
      </c>
      <c r="O17" s="31"/>
      <c r="P17" s="27"/>
    </row>
    <row r="18" spans="1:16" s="28" customFormat="1">
      <c r="A18" s="28">
        <v>17</v>
      </c>
      <c r="B18" s="28">
        <v>21703</v>
      </c>
      <c r="C18" s="24" t="s">
        <v>458</v>
      </c>
      <c r="D18" s="28" t="s">
        <v>19</v>
      </c>
      <c r="F18" s="28">
        <v>181</v>
      </c>
      <c r="G18" s="28">
        <f>L18*6</f>
        <v>84</v>
      </c>
      <c r="H18" s="24"/>
      <c r="I18" s="28">
        <f>G18+H18</f>
        <v>84</v>
      </c>
      <c r="K18" s="29">
        <f>(200-F18)*(75/100)</f>
        <v>14.25</v>
      </c>
      <c r="L18" s="35">
        <v>14</v>
      </c>
      <c r="M18" s="29">
        <f>IF(K18&gt;38,38,K18)</f>
        <v>14.25</v>
      </c>
      <c r="N18" s="24" t="s">
        <v>529</v>
      </c>
      <c r="O18" s="31"/>
      <c r="P18" s="27"/>
    </row>
    <row r="19" spans="1:16" s="28" customFormat="1">
      <c r="A19" s="28">
        <v>18</v>
      </c>
      <c r="B19" s="24">
        <v>24152</v>
      </c>
      <c r="C19" s="24" t="s">
        <v>395</v>
      </c>
      <c r="D19" s="24" t="s">
        <v>19</v>
      </c>
      <c r="E19" s="24"/>
      <c r="F19" s="35">
        <v>150</v>
      </c>
      <c r="G19" s="28">
        <f>L19*9</f>
        <v>342</v>
      </c>
      <c r="I19" s="28">
        <f>G19+H19</f>
        <v>342</v>
      </c>
      <c r="K19" s="29">
        <f>(200-F19)*(75/100)</f>
        <v>37.5</v>
      </c>
      <c r="L19" s="35">
        <v>38</v>
      </c>
      <c r="M19" s="29">
        <f>IF(K19&gt;38,38,K19)</f>
        <v>37.5</v>
      </c>
      <c r="N19" s="24" t="s">
        <v>529</v>
      </c>
      <c r="O19" s="31"/>
      <c r="P19" s="27"/>
    </row>
    <row r="20" spans="1:16" s="28" customFormat="1">
      <c r="A20" s="28">
        <v>19</v>
      </c>
      <c r="B20" s="24">
        <v>24109</v>
      </c>
      <c r="C20" s="24" t="s">
        <v>412</v>
      </c>
      <c r="D20" s="24" t="s">
        <v>19</v>
      </c>
      <c r="E20" s="24" t="s">
        <v>540</v>
      </c>
      <c r="F20" s="35">
        <v>138</v>
      </c>
      <c r="G20" s="28">
        <f>L20*9</f>
        <v>342</v>
      </c>
      <c r="I20" s="28">
        <f>G20+H20</f>
        <v>342</v>
      </c>
      <c r="J20" s="24" t="s">
        <v>294</v>
      </c>
      <c r="K20" s="29">
        <f>(200-F20)*(75/100)</f>
        <v>46.5</v>
      </c>
      <c r="L20" s="35">
        <v>38</v>
      </c>
      <c r="M20" s="29">
        <f>IF(K20&gt;38,38,K20)</f>
        <v>38</v>
      </c>
      <c r="N20" s="24" t="s">
        <v>529</v>
      </c>
    </row>
    <row r="21" spans="1:16" s="28" customFormat="1">
      <c r="A21" s="28">
        <v>20</v>
      </c>
      <c r="B21" s="28">
        <v>21701</v>
      </c>
      <c r="C21" s="28" t="s">
        <v>111</v>
      </c>
      <c r="D21" s="28" t="s">
        <v>19</v>
      </c>
      <c r="F21" s="28">
        <v>156</v>
      </c>
      <c r="G21" s="28">
        <f>L21*9</f>
        <v>297</v>
      </c>
      <c r="I21" s="28">
        <f>G21+H21</f>
        <v>297</v>
      </c>
      <c r="K21" s="29">
        <f>(200-F21)*(75/100)</f>
        <v>33</v>
      </c>
      <c r="L21" s="35">
        <v>33</v>
      </c>
      <c r="M21" s="29">
        <f>IF(K21&gt;38,38,K21)</f>
        <v>33</v>
      </c>
      <c r="N21" s="24" t="s">
        <v>529</v>
      </c>
    </row>
    <row r="22" spans="1:16" s="28" customFormat="1">
      <c r="A22" s="28">
        <v>21</v>
      </c>
      <c r="B22" s="24">
        <v>25075</v>
      </c>
      <c r="C22" s="24" t="s">
        <v>549</v>
      </c>
      <c r="D22" s="24" t="s">
        <v>19</v>
      </c>
      <c r="F22" s="24">
        <v>146</v>
      </c>
      <c r="G22" s="28">
        <f>L22*9</f>
        <v>342</v>
      </c>
      <c r="I22" s="24">
        <f>G22+H22</f>
        <v>342</v>
      </c>
      <c r="K22" s="29">
        <f>(200-F22)*(75/100)</f>
        <v>40.5</v>
      </c>
      <c r="L22" s="35">
        <v>38</v>
      </c>
      <c r="M22" s="29">
        <f>IF(K22&gt;38,38,K22)</f>
        <v>38</v>
      </c>
      <c r="N22" s="24" t="s">
        <v>529</v>
      </c>
    </row>
    <row r="23" spans="1:16" s="28" customFormat="1">
      <c r="A23" s="28">
        <v>22</v>
      </c>
      <c r="B23" s="24">
        <v>24779</v>
      </c>
      <c r="C23" s="24" t="s">
        <v>489</v>
      </c>
      <c r="D23" s="24" t="s">
        <v>17</v>
      </c>
      <c r="E23" s="24"/>
      <c r="F23" s="35">
        <v>159</v>
      </c>
      <c r="G23" s="28">
        <f>L23*9</f>
        <v>279</v>
      </c>
      <c r="I23" s="28">
        <f>G23+H23</f>
        <v>279</v>
      </c>
      <c r="K23" s="29">
        <f>(200-F23)*(75/100)</f>
        <v>30.75</v>
      </c>
      <c r="L23" s="35">
        <v>31</v>
      </c>
      <c r="M23" s="29">
        <f>IF(K23&gt;38,38,K23)</f>
        <v>30.75</v>
      </c>
      <c r="N23" s="24" t="s">
        <v>529</v>
      </c>
    </row>
    <row r="24" spans="1:16" s="28" customFormat="1">
      <c r="A24" s="28">
        <v>23</v>
      </c>
      <c r="B24" s="24">
        <v>24189</v>
      </c>
      <c r="C24" s="24" t="s">
        <v>416</v>
      </c>
      <c r="D24" s="24" t="s">
        <v>19</v>
      </c>
      <c r="E24" s="24"/>
      <c r="F24" s="35">
        <v>145</v>
      </c>
      <c r="G24" s="28">
        <f>L24*9</f>
        <v>342</v>
      </c>
      <c r="H24" s="24"/>
      <c r="I24" s="28">
        <f>G24+H24</f>
        <v>342</v>
      </c>
      <c r="K24" s="29">
        <f>(200-F24)*(75/100)</f>
        <v>41.25</v>
      </c>
      <c r="L24" s="35">
        <v>38</v>
      </c>
      <c r="M24" s="29">
        <f>IF(K24&gt;38,38,K24)</f>
        <v>38</v>
      </c>
      <c r="N24" s="24" t="s">
        <v>529</v>
      </c>
    </row>
    <row r="25" spans="1:16" s="28" customFormat="1">
      <c r="A25" s="28">
        <v>24</v>
      </c>
      <c r="B25" s="35">
        <v>23306</v>
      </c>
      <c r="C25" s="35" t="s">
        <v>365</v>
      </c>
      <c r="D25" s="35" t="s">
        <v>17</v>
      </c>
      <c r="E25" s="35"/>
      <c r="F25" s="35">
        <v>186</v>
      </c>
      <c r="G25" s="28">
        <f>L25*9</f>
        <v>99</v>
      </c>
      <c r="I25" s="28">
        <f>G25+H25</f>
        <v>99</v>
      </c>
      <c r="K25" s="29">
        <f>(200-F25)*(75/100)</f>
        <v>10.5</v>
      </c>
      <c r="L25" s="35">
        <v>11</v>
      </c>
      <c r="M25" s="29">
        <f>IF(K25&gt;38,38,K25)</f>
        <v>10.5</v>
      </c>
      <c r="N25" s="24" t="s">
        <v>529</v>
      </c>
    </row>
    <row r="26" spans="1:16" s="28" customFormat="1">
      <c r="A26" s="28">
        <v>25</v>
      </c>
      <c r="B26" s="28">
        <v>17116</v>
      </c>
      <c r="C26" s="28" t="s">
        <v>30</v>
      </c>
      <c r="D26" s="28" t="s">
        <v>17</v>
      </c>
      <c r="F26" s="35">
        <v>185</v>
      </c>
      <c r="G26" s="28">
        <f>L26*6</f>
        <v>66</v>
      </c>
      <c r="I26" s="28">
        <f>G26+H26</f>
        <v>66</v>
      </c>
      <c r="K26" s="29">
        <f>(200-F26)*(75/100)</f>
        <v>11.25</v>
      </c>
      <c r="L26" s="35">
        <v>11</v>
      </c>
      <c r="M26" s="29">
        <f>IF(K26&lt;0,0,K26)</f>
        <v>11.25</v>
      </c>
      <c r="N26" s="24" t="s">
        <v>529</v>
      </c>
    </row>
    <row r="27" spans="1:16" s="28" customFormat="1">
      <c r="A27" s="28">
        <v>26</v>
      </c>
      <c r="B27" s="24">
        <v>24410</v>
      </c>
      <c r="C27" s="24" t="s">
        <v>399</v>
      </c>
      <c r="D27" s="24" t="s">
        <v>17</v>
      </c>
      <c r="E27" s="24"/>
      <c r="F27" s="35">
        <v>164</v>
      </c>
      <c r="G27" s="28">
        <f>L27*9</f>
        <v>243</v>
      </c>
      <c r="H27" s="24"/>
      <c r="I27" s="28">
        <f>G27+H27</f>
        <v>243</v>
      </c>
      <c r="K27" s="29">
        <f>(200-F27)*(75/100)</f>
        <v>27</v>
      </c>
      <c r="L27" s="35">
        <v>27</v>
      </c>
      <c r="M27" s="29">
        <f>IF(K27&gt;38,38,K27)</f>
        <v>27</v>
      </c>
      <c r="N27" s="24" t="s">
        <v>529</v>
      </c>
    </row>
    <row r="28" spans="1:16" s="28" customFormat="1">
      <c r="A28" s="28">
        <v>27</v>
      </c>
      <c r="B28" s="28">
        <v>22276</v>
      </c>
      <c r="C28" s="24" t="s">
        <v>550</v>
      </c>
      <c r="D28" s="28" t="s">
        <v>24</v>
      </c>
      <c r="F28" s="35">
        <v>167</v>
      </c>
      <c r="G28" s="28">
        <f>L28*9</f>
        <v>225</v>
      </c>
      <c r="I28" s="28">
        <f>G28+H28</f>
        <v>225</v>
      </c>
      <c r="K28" s="29">
        <f>(200-F28)*(75/100)</f>
        <v>24.75</v>
      </c>
      <c r="L28" s="35">
        <v>25</v>
      </c>
      <c r="M28" s="29">
        <f>IF(K28&gt;38,38,K28)</f>
        <v>24.75</v>
      </c>
      <c r="N28" s="24" t="s">
        <v>529</v>
      </c>
    </row>
    <row r="29" spans="1:16" s="28" customFormat="1">
      <c r="A29" s="28">
        <v>28</v>
      </c>
      <c r="B29" s="28">
        <v>21695</v>
      </c>
      <c r="C29" s="28" t="s">
        <v>105</v>
      </c>
      <c r="D29" s="28" t="s">
        <v>19</v>
      </c>
      <c r="E29" s="24" t="s">
        <v>540</v>
      </c>
      <c r="F29" s="35">
        <v>169</v>
      </c>
      <c r="G29" s="28">
        <f>L29*9</f>
        <v>207</v>
      </c>
      <c r="I29" s="28">
        <f>G29+H29</f>
        <v>207</v>
      </c>
      <c r="K29" s="29">
        <f>(200-F29)*(75/100)</f>
        <v>23.25</v>
      </c>
      <c r="L29" s="35">
        <v>23</v>
      </c>
      <c r="M29" s="29">
        <f>IF(K29&gt;38,38,K29)</f>
        <v>23.25</v>
      </c>
      <c r="N29" s="24" t="s">
        <v>529</v>
      </c>
    </row>
    <row r="30" spans="1:16" s="28" customFormat="1">
      <c r="A30" s="28">
        <v>29</v>
      </c>
      <c r="B30" s="24">
        <v>24094</v>
      </c>
      <c r="C30" s="24" t="s">
        <v>469</v>
      </c>
      <c r="D30" s="24" t="s">
        <v>14</v>
      </c>
      <c r="E30" s="24" t="s">
        <v>540</v>
      </c>
      <c r="F30" s="35">
        <v>172</v>
      </c>
      <c r="G30" s="28">
        <f>L30*9</f>
        <v>189</v>
      </c>
      <c r="I30" s="28">
        <f>G30+H30</f>
        <v>189</v>
      </c>
      <c r="K30" s="29">
        <f>(200-F30)*(75/100)</f>
        <v>21</v>
      </c>
      <c r="L30" s="35">
        <v>21</v>
      </c>
      <c r="M30" s="29">
        <f>IF(K30&gt;38,38,K30)</f>
        <v>21</v>
      </c>
      <c r="N30" s="24" t="s">
        <v>529</v>
      </c>
      <c r="O30" s="24"/>
      <c r="P30" s="24"/>
    </row>
    <row r="31" spans="1:16" s="28" customFormat="1">
      <c r="A31" s="28">
        <v>30</v>
      </c>
      <c r="B31" s="28">
        <v>23110</v>
      </c>
      <c r="C31" s="28" t="s">
        <v>308</v>
      </c>
      <c r="D31" s="28" t="s">
        <v>19</v>
      </c>
      <c r="F31" s="35">
        <v>126</v>
      </c>
      <c r="G31" s="28">
        <f>L31*9</f>
        <v>342</v>
      </c>
      <c r="I31" s="28">
        <f>G31+H31</f>
        <v>342</v>
      </c>
      <c r="K31" s="29">
        <f>(200-F31)*(75/100)</f>
        <v>55.5</v>
      </c>
      <c r="L31" s="35">
        <v>38</v>
      </c>
      <c r="M31" s="29">
        <f>IF(K31&gt;38,38,K31)</f>
        <v>38</v>
      </c>
      <c r="N31" s="24" t="s">
        <v>529</v>
      </c>
      <c r="O31" s="24"/>
      <c r="P31" s="24"/>
    </row>
    <row r="32" spans="1:16" s="28" customFormat="1">
      <c r="A32" s="28">
        <v>31</v>
      </c>
      <c r="B32" s="24">
        <v>23179</v>
      </c>
      <c r="C32" s="24" t="s">
        <v>493</v>
      </c>
      <c r="D32" s="24" t="s">
        <v>17</v>
      </c>
      <c r="E32" s="24" t="s">
        <v>540</v>
      </c>
      <c r="F32" s="35">
        <v>122</v>
      </c>
      <c r="G32" s="28">
        <f>L32*9</f>
        <v>342</v>
      </c>
      <c r="I32" s="28">
        <f>G32+H32</f>
        <v>342</v>
      </c>
      <c r="J32" s="24" t="s">
        <v>294</v>
      </c>
      <c r="K32" s="29">
        <f>(200-F32)*(75/100)</f>
        <v>58.5</v>
      </c>
      <c r="L32" s="35">
        <v>38</v>
      </c>
      <c r="M32" s="29">
        <f>IF(K32&gt;38,38,K32)</f>
        <v>38</v>
      </c>
      <c r="N32" s="24" t="s">
        <v>529</v>
      </c>
      <c r="O32" s="24"/>
      <c r="P32" s="24"/>
    </row>
    <row r="33" spans="1:16" s="28" customFormat="1">
      <c r="A33" s="28">
        <v>32</v>
      </c>
      <c r="B33" s="28">
        <v>22550</v>
      </c>
      <c r="C33" s="28" t="s">
        <v>128</v>
      </c>
      <c r="D33" s="28" t="s">
        <v>24</v>
      </c>
      <c r="F33" s="35">
        <v>176</v>
      </c>
      <c r="G33" s="28">
        <f>L33*9</f>
        <v>162</v>
      </c>
      <c r="I33" s="28">
        <f>G33+H33</f>
        <v>162</v>
      </c>
      <c r="K33" s="29">
        <f>(200-F33)*(75/100)</f>
        <v>18</v>
      </c>
      <c r="L33" s="35">
        <v>18</v>
      </c>
      <c r="M33" s="29">
        <f>IF(K33&gt;38,38,K33)</f>
        <v>18</v>
      </c>
      <c r="N33" s="24" t="s">
        <v>529</v>
      </c>
      <c r="O33" s="24"/>
      <c r="P33" s="24"/>
    </row>
    <row r="34" spans="1:16" s="28" customFormat="1">
      <c r="A34" s="28">
        <v>33</v>
      </c>
      <c r="B34" s="24">
        <v>17228</v>
      </c>
      <c r="C34" s="24" t="s">
        <v>563</v>
      </c>
      <c r="D34" s="24" t="s">
        <v>12</v>
      </c>
      <c r="F34" s="35">
        <v>0</v>
      </c>
      <c r="G34" s="28">
        <f>L34*6</f>
        <v>228</v>
      </c>
      <c r="I34" s="28">
        <f>G34+H34</f>
        <v>228</v>
      </c>
      <c r="K34" s="29">
        <f>(200-F34)*(75/100)</f>
        <v>150</v>
      </c>
      <c r="L34" s="35">
        <v>38</v>
      </c>
      <c r="M34" s="29">
        <f>IF(K34&gt;38,38,K34)</f>
        <v>38</v>
      </c>
      <c r="N34" s="24" t="s">
        <v>529</v>
      </c>
      <c r="O34" s="24"/>
      <c r="P34" s="24"/>
    </row>
    <row r="35" spans="1:16" s="28" customFormat="1">
      <c r="A35" s="28">
        <v>34</v>
      </c>
      <c r="B35" s="28">
        <v>23025</v>
      </c>
      <c r="C35" s="28" t="s">
        <v>307</v>
      </c>
      <c r="D35" s="28" t="s">
        <v>17</v>
      </c>
      <c r="E35" s="24" t="s">
        <v>540</v>
      </c>
      <c r="F35" s="35">
        <v>160</v>
      </c>
      <c r="G35" s="28">
        <f>L35*9</f>
        <v>270</v>
      </c>
      <c r="I35" s="28">
        <f>G35+H35</f>
        <v>270</v>
      </c>
      <c r="K35" s="29">
        <f>(200-F35)*(75/100)</f>
        <v>30</v>
      </c>
      <c r="L35" s="35">
        <v>30</v>
      </c>
      <c r="M35" s="29">
        <f>IF(K35&gt;38,38,K35)</f>
        <v>30</v>
      </c>
      <c r="N35" s="24" t="s">
        <v>529</v>
      </c>
    </row>
    <row r="36" spans="1:16" s="28" customFormat="1">
      <c r="A36" s="28">
        <v>35</v>
      </c>
      <c r="B36" s="28">
        <v>21666</v>
      </c>
      <c r="C36" s="28" t="s">
        <v>70</v>
      </c>
      <c r="D36" s="28" t="s">
        <v>34</v>
      </c>
      <c r="F36" s="35">
        <v>161</v>
      </c>
      <c r="G36" s="28">
        <f>L36*9</f>
        <v>261</v>
      </c>
      <c r="I36" s="28">
        <f>G36+H36</f>
        <v>261</v>
      </c>
      <c r="K36" s="29">
        <f>(200-F36)*(75/100)</f>
        <v>29.25</v>
      </c>
      <c r="L36" s="35">
        <v>29</v>
      </c>
      <c r="M36" s="29">
        <f>IF(K36&gt;38,38,K36)</f>
        <v>29.25</v>
      </c>
      <c r="N36" s="24" t="s">
        <v>529</v>
      </c>
    </row>
    <row r="37" spans="1:16" s="28" customFormat="1">
      <c r="A37" s="28">
        <v>36</v>
      </c>
      <c r="B37" s="28">
        <v>17226</v>
      </c>
      <c r="C37" s="28" t="s">
        <v>150</v>
      </c>
      <c r="D37" s="28" t="s">
        <v>12</v>
      </c>
      <c r="F37" s="35">
        <v>176</v>
      </c>
      <c r="G37" s="28">
        <f>L37*9</f>
        <v>162</v>
      </c>
      <c r="I37" s="28">
        <f>G37+H37</f>
        <v>162</v>
      </c>
      <c r="K37" s="29">
        <f>(200-F37)*(75/100)</f>
        <v>18</v>
      </c>
      <c r="L37" s="35">
        <v>18</v>
      </c>
      <c r="M37" s="29">
        <f>IF(K37&lt;0,0,K37)</f>
        <v>18</v>
      </c>
      <c r="N37" s="24" t="s">
        <v>529</v>
      </c>
    </row>
    <row r="38" spans="1:16" s="28" customFormat="1">
      <c r="A38" s="28">
        <v>37</v>
      </c>
      <c r="B38" s="28">
        <v>21696</v>
      </c>
      <c r="C38" s="28" t="s">
        <v>72</v>
      </c>
      <c r="D38" s="28" t="s">
        <v>19</v>
      </c>
      <c r="F38" s="35">
        <v>155</v>
      </c>
      <c r="G38" s="28">
        <f>L38*9</f>
        <v>306</v>
      </c>
      <c r="I38" s="28">
        <f>G38+H38</f>
        <v>306</v>
      </c>
      <c r="K38" s="29">
        <f>(200-F38)*(75/100)</f>
        <v>33.75</v>
      </c>
      <c r="L38" s="35">
        <v>34</v>
      </c>
      <c r="M38" s="29">
        <f>IF(K38&gt;38,38,K38)</f>
        <v>33.75</v>
      </c>
      <c r="N38" s="24" t="s">
        <v>529</v>
      </c>
    </row>
    <row r="39" spans="1:16" s="28" customFormat="1">
      <c r="A39" s="28">
        <v>38</v>
      </c>
      <c r="B39" s="28">
        <v>20080</v>
      </c>
      <c r="C39" s="28" t="s">
        <v>98</v>
      </c>
      <c r="D39" s="28" t="s">
        <v>34</v>
      </c>
      <c r="F39" s="35">
        <v>152</v>
      </c>
      <c r="G39" s="28">
        <f>L39*9</f>
        <v>324</v>
      </c>
      <c r="I39" s="28">
        <f>G39+H39</f>
        <v>324</v>
      </c>
      <c r="K39" s="29">
        <f>(200-F39)*(75/100)</f>
        <v>36</v>
      </c>
      <c r="L39" s="35">
        <v>36</v>
      </c>
      <c r="M39" s="29">
        <f>IF(K39&gt;38,38,K39)</f>
        <v>36</v>
      </c>
      <c r="N39" s="24" t="s">
        <v>529</v>
      </c>
      <c r="O39" s="24"/>
      <c r="P39" s="24"/>
    </row>
    <row r="40" spans="1:16" s="28" customFormat="1">
      <c r="A40" s="28">
        <v>39</v>
      </c>
      <c r="B40" s="28">
        <v>20934</v>
      </c>
      <c r="C40" s="28" t="s">
        <v>73</v>
      </c>
      <c r="D40" s="28" t="s">
        <v>19</v>
      </c>
      <c r="E40" s="24" t="s">
        <v>540</v>
      </c>
      <c r="F40" s="35">
        <v>185</v>
      </c>
      <c r="G40" s="28">
        <f>L40*9</f>
        <v>99</v>
      </c>
      <c r="I40" s="28">
        <f>G40+H40</f>
        <v>99</v>
      </c>
      <c r="K40" s="29">
        <f>(200-F40)*(75/100)</f>
        <v>11.25</v>
      </c>
      <c r="L40" s="35">
        <v>11</v>
      </c>
      <c r="M40" s="29">
        <f>IF(K40&gt;38,38,K40)</f>
        <v>11.25</v>
      </c>
      <c r="N40" s="24" t="s">
        <v>529</v>
      </c>
      <c r="O40" s="24"/>
      <c r="P40" s="24"/>
    </row>
    <row r="41" spans="1:16" s="28" customFormat="1">
      <c r="A41" s="28">
        <v>40</v>
      </c>
      <c r="B41" s="35">
        <v>19489</v>
      </c>
      <c r="C41" s="35" t="s">
        <v>341</v>
      </c>
      <c r="D41" s="35" t="s">
        <v>19</v>
      </c>
      <c r="E41" s="35"/>
      <c r="F41" s="35">
        <v>177</v>
      </c>
      <c r="G41" s="28">
        <f>L41*9</f>
        <v>153</v>
      </c>
      <c r="I41" s="28">
        <f>G41+H41</f>
        <v>153</v>
      </c>
      <c r="K41" s="29">
        <f>(200-F41)*(75/100)</f>
        <v>17.25</v>
      </c>
      <c r="L41" s="35">
        <v>17</v>
      </c>
      <c r="M41" s="29">
        <f>IF(K41&gt;38,38,K41)</f>
        <v>17.25</v>
      </c>
      <c r="N41" s="24" t="s">
        <v>529</v>
      </c>
      <c r="O41" s="31"/>
      <c r="P41" s="27"/>
    </row>
    <row r="42" spans="1:16" s="28" customFormat="1">
      <c r="A42" s="28">
        <v>41</v>
      </c>
      <c r="B42" s="24">
        <v>24185</v>
      </c>
      <c r="C42" s="24" t="s">
        <v>418</v>
      </c>
      <c r="D42" s="24" t="s">
        <v>36</v>
      </c>
      <c r="E42" s="24"/>
      <c r="F42" s="35">
        <v>137</v>
      </c>
      <c r="G42" s="28">
        <f>L42*9</f>
        <v>342</v>
      </c>
      <c r="I42" s="28">
        <f>G42+H42</f>
        <v>342</v>
      </c>
      <c r="K42" s="29">
        <f>(200-F42)*(75/100)</f>
        <v>47.25</v>
      </c>
      <c r="L42" s="35">
        <v>38</v>
      </c>
      <c r="M42" s="29">
        <f>IF(K42&gt;38,38,K42)</f>
        <v>38</v>
      </c>
      <c r="N42" s="24" t="s">
        <v>529</v>
      </c>
      <c r="O42" s="31"/>
      <c r="P42" s="27"/>
    </row>
    <row r="43" spans="1:16" s="28" customFormat="1">
      <c r="A43" s="28">
        <v>42</v>
      </c>
      <c r="B43" s="28">
        <v>17240</v>
      </c>
      <c r="C43" s="28" t="s">
        <v>116</v>
      </c>
      <c r="D43" s="28" t="s">
        <v>17</v>
      </c>
      <c r="E43" s="24" t="s">
        <v>540</v>
      </c>
      <c r="F43" s="35">
        <v>163</v>
      </c>
      <c r="G43" s="28">
        <f>L43*9</f>
        <v>252</v>
      </c>
      <c r="I43" s="28">
        <f>G43+H43</f>
        <v>252</v>
      </c>
      <c r="K43" s="29">
        <f>(200-F43)*(75/100)</f>
        <v>27.75</v>
      </c>
      <c r="L43" s="35">
        <v>28</v>
      </c>
      <c r="M43" s="29">
        <f>IF(K43&gt;38,38,K43)</f>
        <v>27.75</v>
      </c>
      <c r="N43" s="24" t="s">
        <v>529</v>
      </c>
      <c r="O43" s="31"/>
      <c r="P43" s="27"/>
    </row>
    <row r="44" spans="1:16" s="28" customFormat="1">
      <c r="A44" s="28">
        <v>43</v>
      </c>
      <c r="B44" s="24">
        <v>24788</v>
      </c>
      <c r="C44" s="24" t="s">
        <v>473</v>
      </c>
      <c r="D44" s="24" t="s">
        <v>57</v>
      </c>
      <c r="E44" s="24" t="s">
        <v>540</v>
      </c>
      <c r="F44" s="35">
        <v>128</v>
      </c>
      <c r="G44" s="28">
        <f>L44*9</f>
        <v>342</v>
      </c>
      <c r="I44" s="24">
        <f>G44+H44</f>
        <v>342</v>
      </c>
      <c r="K44" s="29">
        <f>(200-F44)*(75/100)</f>
        <v>54</v>
      </c>
      <c r="L44" s="35">
        <v>38</v>
      </c>
      <c r="M44" s="29">
        <f>IF(K44&gt;38,38,K44)</f>
        <v>38</v>
      </c>
      <c r="N44" s="24" t="s">
        <v>529</v>
      </c>
    </row>
    <row r="45" spans="1:16" s="28" customFormat="1">
      <c r="A45" s="28">
        <v>44</v>
      </c>
      <c r="B45" s="35">
        <v>23304</v>
      </c>
      <c r="C45" s="35" t="s">
        <v>344</v>
      </c>
      <c r="D45" s="35" t="s">
        <v>17</v>
      </c>
      <c r="E45" s="35"/>
      <c r="F45" s="35">
        <v>168</v>
      </c>
      <c r="G45" s="28">
        <f>L45*9</f>
        <v>216</v>
      </c>
      <c r="H45" s="24"/>
      <c r="I45" s="28">
        <f>G45+H45</f>
        <v>216</v>
      </c>
      <c r="J45" s="24"/>
      <c r="K45" s="29">
        <f>(200-F45)*(75/100)</f>
        <v>24</v>
      </c>
      <c r="L45" s="35">
        <v>24</v>
      </c>
      <c r="M45" s="29">
        <f>IF(K45&gt;38,38,K45)</f>
        <v>24</v>
      </c>
      <c r="N45" s="24" t="s">
        <v>529</v>
      </c>
    </row>
    <row r="46" spans="1:16" s="28" customFormat="1">
      <c r="A46" s="28">
        <v>45</v>
      </c>
      <c r="B46" s="24">
        <v>20117</v>
      </c>
      <c r="C46" s="24" t="s">
        <v>406</v>
      </c>
      <c r="D46" s="24" t="s">
        <v>17</v>
      </c>
      <c r="E46" s="24" t="s">
        <v>540</v>
      </c>
      <c r="F46" s="35">
        <v>180</v>
      </c>
      <c r="G46" s="28">
        <f>L46*9</f>
        <v>135</v>
      </c>
      <c r="H46" s="24"/>
      <c r="I46" s="28">
        <f>G46+H46</f>
        <v>135</v>
      </c>
      <c r="K46" s="29">
        <f>(200-F46)*(75/100)</f>
        <v>15</v>
      </c>
      <c r="L46" s="35">
        <v>15</v>
      </c>
      <c r="M46" s="29">
        <f>IF(K46&gt;38,38,K46)</f>
        <v>15</v>
      </c>
      <c r="N46" s="24" t="s">
        <v>529</v>
      </c>
    </row>
    <row r="47" spans="1:16" s="28" customFormat="1">
      <c r="A47" s="28">
        <v>46</v>
      </c>
      <c r="B47" s="28">
        <v>21552</v>
      </c>
      <c r="C47" s="28" t="s">
        <v>81</v>
      </c>
      <c r="D47" s="28" t="s">
        <v>24</v>
      </c>
      <c r="F47" s="28">
        <v>158</v>
      </c>
      <c r="G47" s="28">
        <f>L47*9</f>
        <v>288</v>
      </c>
      <c r="I47" s="28">
        <f>G47+H47</f>
        <v>288</v>
      </c>
      <c r="K47" s="29">
        <f>(200-F47)*(75/100)</f>
        <v>31.5</v>
      </c>
      <c r="L47" s="35">
        <v>32</v>
      </c>
      <c r="M47" s="29">
        <f>IF(K47&gt;38,38,K47)</f>
        <v>31.5</v>
      </c>
      <c r="N47" s="24" t="s">
        <v>529</v>
      </c>
    </row>
    <row r="48" spans="1:16" s="28" customFormat="1">
      <c r="A48" s="28">
        <v>47</v>
      </c>
      <c r="B48" s="28">
        <v>20374</v>
      </c>
      <c r="C48" s="28" t="s">
        <v>140</v>
      </c>
      <c r="D48" s="24" t="s">
        <v>14</v>
      </c>
      <c r="E48" s="24"/>
      <c r="F48" s="35">
        <v>169</v>
      </c>
      <c r="G48" s="28">
        <f>L48*9</f>
        <v>207</v>
      </c>
      <c r="I48" s="28">
        <f>G48+H48</f>
        <v>207</v>
      </c>
      <c r="K48" s="29">
        <f>(200-F48)*(75/100)</f>
        <v>23.25</v>
      </c>
      <c r="L48" s="35">
        <v>23</v>
      </c>
      <c r="M48" s="29">
        <f>IF(K48&gt;38,38,K48)</f>
        <v>23.25</v>
      </c>
      <c r="N48" s="24" t="s">
        <v>529</v>
      </c>
    </row>
    <row r="49" spans="1:16" s="28" customFormat="1">
      <c r="A49" s="28">
        <v>48</v>
      </c>
      <c r="B49" s="24">
        <v>24786</v>
      </c>
      <c r="C49" s="24" t="s">
        <v>479</v>
      </c>
      <c r="D49" s="24" t="s">
        <v>34</v>
      </c>
      <c r="E49" s="24" t="s">
        <v>540</v>
      </c>
      <c r="F49" s="35">
        <v>154</v>
      </c>
      <c r="G49" s="28">
        <f>L49*9</f>
        <v>315</v>
      </c>
      <c r="I49" s="28">
        <f>G49+H49</f>
        <v>315</v>
      </c>
      <c r="K49" s="29">
        <f>(200-F49)*(75/100)</f>
        <v>34.5</v>
      </c>
      <c r="L49" s="35">
        <v>35</v>
      </c>
      <c r="M49" s="29">
        <f>IF(K49&gt;38,38,K49)</f>
        <v>34.5</v>
      </c>
      <c r="N49" s="24" t="s">
        <v>529</v>
      </c>
    </row>
    <row r="50" spans="1:16" s="28" customFormat="1"/>
    <row r="51" spans="1:16" s="28" customFormat="1">
      <c r="A51" s="24">
        <v>1</v>
      </c>
      <c r="B51" s="24">
        <v>20050</v>
      </c>
      <c r="C51" s="24" t="s">
        <v>539</v>
      </c>
      <c r="D51" s="24" t="s">
        <v>24</v>
      </c>
      <c r="E51" s="24"/>
      <c r="F51" s="35">
        <v>203</v>
      </c>
      <c r="G51" s="28">
        <f>L51*6</f>
        <v>0</v>
      </c>
      <c r="I51" s="28">
        <f>G51+H51</f>
        <v>0</v>
      </c>
      <c r="K51" s="29">
        <f>(200-F51)*(75/100)</f>
        <v>-2.25</v>
      </c>
      <c r="L51" s="35">
        <v>0</v>
      </c>
      <c r="M51" s="29">
        <f>IF(K51&gt;38,38,K51)</f>
        <v>-2.25</v>
      </c>
      <c r="N51" s="24" t="s">
        <v>528</v>
      </c>
    </row>
    <row r="52" spans="1:16" s="28" customFormat="1">
      <c r="A52" s="28">
        <v>2</v>
      </c>
      <c r="B52" s="35">
        <v>24479</v>
      </c>
      <c r="C52" t="s">
        <v>390</v>
      </c>
      <c r="D52" t="s">
        <v>17</v>
      </c>
      <c r="E52"/>
      <c r="F52" s="35">
        <v>181</v>
      </c>
      <c r="G52" s="28">
        <f>L52*6</f>
        <v>84</v>
      </c>
      <c r="I52" s="28">
        <f>G52+H52</f>
        <v>84</v>
      </c>
      <c r="K52" s="29">
        <f>(200-F52)*(75/100)</f>
        <v>14.25</v>
      </c>
      <c r="L52" s="35">
        <v>14</v>
      </c>
      <c r="M52" s="29">
        <f>IF(K52&gt;38,38,K52)</f>
        <v>14.25</v>
      </c>
      <c r="N52" s="24" t="s">
        <v>528</v>
      </c>
    </row>
    <row r="53" spans="1:16" s="28" customFormat="1">
      <c r="A53" s="24">
        <v>3</v>
      </c>
      <c r="B53" s="35">
        <v>22870</v>
      </c>
      <c r="C53" s="35" t="s">
        <v>354</v>
      </c>
      <c r="D53" s="35" t="s">
        <v>19</v>
      </c>
      <c r="E53" s="24" t="s">
        <v>540</v>
      </c>
      <c r="F53" s="24">
        <v>194</v>
      </c>
      <c r="G53" s="28">
        <f>L53*6</f>
        <v>30</v>
      </c>
      <c r="I53" s="28">
        <f>G53+H53</f>
        <v>30</v>
      </c>
      <c r="K53" s="29">
        <f>(200-F53)*(75/100)</f>
        <v>4.5</v>
      </c>
      <c r="L53" s="35">
        <v>5</v>
      </c>
      <c r="M53" s="29">
        <f>IF(K53&gt;38,38,K53)</f>
        <v>4.5</v>
      </c>
      <c r="N53" s="24" t="s">
        <v>528</v>
      </c>
    </row>
    <row r="54" spans="1:16" s="28" customFormat="1">
      <c r="A54" s="28">
        <v>4</v>
      </c>
      <c r="B54" s="35">
        <v>24938</v>
      </c>
      <c r="C54" s="35" t="s">
        <v>517</v>
      </c>
      <c r="D54" s="35" t="s">
        <v>17</v>
      </c>
      <c r="E54" s="24" t="s">
        <v>540</v>
      </c>
      <c r="F54" s="24">
        <v>184</v>
      </c>
      <c r="G54" s="28">
        <f>L54*6</f>
        <v>72</v>
      </c>
      <c r="I54" s="28">
        <f>G54+H54</f>
        <v>72</v>
      </c>
      <c r="K54" s="29">
        <f>(200-F54)*(75/100)</f>
        <v>12</v>
      </c>
      <c r="L54" s="35">
        <v>12</v>
      </c>
      <c r="M54" s="29">
        <f>IF(K54&gt;38,38,K54)</f>
        <v>12</v>
      </c>
      <c r="N54" s="24" t="s">
        <v>528</v>
      </c>
    </row>
    <row r="55" spans="1:16" s="28" customFormat="1">
      <c r="A55" s="24">
        <v>5</v>
      </c>
      <c r="B55" s="28">
        <v>17279</v>
      </c>
      <c r="C55" s="28" t="s">
        <v>247</v>
      </c>
      <c r="D55" s="28" t="s">
        <v>57</v>
      </c>
      <c r="F55" s="24">
        <v>186</v>
      </c>
      <c r="G55" s="28">
        <f>L55*6</f>
        <v>66</v>
      </c>
      <c r="I55" s="28">
        <f>G55+H55</f>
        <v>66</v>
      </c>
      <c r="K55" s="29">
        <f>(200-F55)*(75/100)</f>
        <v>10.5</v>
      </c>
      <c r="L55" s="28">
        <v>11</v>
      </c>
      <c r="M55" s="29">
        <f>IF(K55&lt;0,0,K55)</f>
        <v>10.5</v>
      </c>
      <c r="N55" s="24" t="s">
        <v>528</v>
      </c>
    </row>
    <row r="56" spans="1:16" s="28" customFormat="1">
      <c r="A56" s="28">
        <v>6</v>
      </c>
      <c r="B56" s="28">
        <v>22262</v>
      </c>
      <c r="C56" s="28" t="s">
        <v>46</v>
      </c>
      <c r="D56" s="28" t="s">
        <v>24</v>
      </c>
      <c r="F56" s="35">
        <v>209</v>
      </c>
      <c r="G56" s="28">
        <f>L56*6</f>
        <v>0</v>
      </c>
      <c r="I56" s="28">
        <f>G56+H56</f>
        <v>0</v>
      </c>
      <c r="K56" s="29">
        <f>(200-F56)*(75/100)</f>
        <v>-6.75</v>
      </c>
      <c r="L56" s="28">
        <v>0</v>
      </c>
      <c r="M56" s="29">
        <f>IF(K56&gt;38,38,K56)</f>
        <v>-6.75</v>
      </c>
      <c r="N56" s="24" t="s">
        <v>528</v>
      </c>
    </row>
    <row r="57" spans="1:16" s="28" customFormat="1">
      <c r="A57" s="24">
        <v>7</v>
      </c>
      <c r="B57" s="35">
        <v>10579</v>
      </c>
      <c r="C57" s="35" t="s">
        <v>461</v>
      </c>
      <c r="D57" s="35" t="s">
        <v>12</v>
      </c>
      <c r="E57" s="35"/>
      <c r="F57" s="35">
        <v>194</v>
      </c>
      <c r="G57" s="28">
        <f>L57*6</f>
        <v>30</v>
      </c>
      <c r="I57" s="24">
        <f>G57+H57</f>
        <v>30</v>
      </c>
      <c r="K57" s="29">
        <f>(200-F57)*(75/100)</f>
        <v>4.5</v>
      </c>
      <c r="L57" s="35">
        <v>5</v>
      </c>
      <c r="M57" s="29">
        <f>IF(K57&gt;38,38,K57)</f>
        <v>4.5</v>
      </c>
      <c r="N57" s="24" t="s">
        <v>528</v>
      </c>
    </row>
    <row r="58" spans="1:16" s="28" customFormat="1">
      <c r="A58" s="28">
        <v>8</v>
      </c>
      <c r="B58" s="28">
        <v>22273</v>
      </c>
      <c r="C58" s="28" t="s">
        <v>109</v>
      </c>
      <c r="D58" s="28" t="s">
        <v>24</v>
      </c>
      <c r="F58" s="35">
        <v>187</v>
      </c>
      <c r="G58" s="28">
        <f>L58*6</f>
        <v>60</v>
      </c>
      <c r="I58" s="28">
        <f>G58+H58</f>
        <v>60</v>
      </c>
      <c r="K58" s="29">
        <f>(200-F58)*(75/100)</f>
        <v>9.75</v>
      </c>
      <c r="L58" s="35">
        <v>10</v>
      </c>
      <c r="M58" s="29">
        <f>IF(K58&gt;38,38,K58)</f>
        <v>9.75</v>
      </c>
      <c r="N58" s="24" t="s">
        <v>528</v>
      </c>
      <c r="O58" s="31"/>
      <c r="P58" s="27"/>
    </row>
    <row r="59" spans="1:16" s="28" customFormat="1">
      <c r="A59" s="24">
        <v>9</v>
      </c>
      <c r="B59" s="28">
        <v>21960</v>
      </c>
      <c r="C59" s="28" t="s">
        <v>152</v>
      </c>
      <c r="D59" s="28" t="s">
        <v>57</v>
      </c>
      <c r="F59" s="28">
        <v>173</v>
      </c>
      <c r="G59" s="28">
        <f>L59*6</f>
        <v>120</v>
      </c>
      <c r="H59" s="24"/>
      <c r="I59" s="28">
        <f>G59+H59</f>
        <v>120</v>
      </c>
      <c r="K59" s="29">
        <f>(200-F59)*(75/100)</f>
        <v>20.25</v>
      </c>
      <c r="L59" s="35">
        <v>20</v>
      </c>
      <c r="M59" s="29">
        <f>IF(K59&gt;38,38,K59)</f>
        <v>20.25</v>
      </c>
      <c r="N59" s="24" t="s">
        <v>528</v>
      </c>
      <c r="O59" s="31"/>
      <c r="P59" s="27"/>
    </row>
    <row r="60" spans="1:16" s="28" customFormat="1">
      <c r="A60" s="28">
        <v>10</v>
      </c>
      <c r="B60" s="28">
        <v>17217</v>
      </c>
      <c r="C60" s="28" t="s">
        <v>210</v>
      </c>
      <c r="D60" s="28" t="s">
        <v>17</v>
      </c>
      <c r="F60" s="35">
        <v>182</v>
      </c>
      <c r="G60" s="28">
        <f>L60*6</f>
        <v>84</v>
      </c>
      <c r="I60" s="28">
        <f>G60+H60</f>
        <v>84</v>
      </c>
      <c r="K60" s="29">
        <f>(200-F60)*(75/100)</f>
        <v>13.5</v>
      </c>
      <c r="L60" s="35">
        <v>14</v>
      </c>
      <c r="M60" s="29">
        <f>IF(K60&lt;0,0,K60)</f>
        <v>13.5</v>
      </c>
      <c r="N60" s="24" t="s">
        <v>528</v>
      </c>
    </row>
    <row r="61" spans="1:16" s="28" customFormat="1">
      <c r="A61" s="24">
        <v>11</v>
      </c>
      <c r="B61" s="28">
        <v>21892</v>
      </c>
      <c r="C61" s="28" t="s">
        <v>153</v>
      </c>
      <c r="D61" s="28" t="s">
        <v>36</v>
      </c>
      <c r="F61" s="35">
        <v>156</v>
      </c>
      <c r="G61" s="28">
        <f>L61*6</f>
        <v>198</v>
      </c>
      <c r="I61" s="28">
        <f>G61+H61</f>
        <v>198</v>
      </c>
      <c r="K61" s="29">
        <f>(200-F61)*(75/100)</f>
        <v>33</v>
      </c>
      <c r="L61" s="35">
        <v>33</v>
      </c>
      <c r="M61" s="29">
        <f>IF(K61&gt;38,38,K61)</f>
        <v>33</v>
      </c>
      <c r="N61" s="24" t="s">
        <v>528</v>
      </c>
    </row>
    <row r="62" spans="1:16" s="28" customFormat="1">
      <c r="A62" s="28">
        <v>12</v>
      </c>
      <c r="B62" s="24">
        <v>24759</v>
      </c>
      <c r="C62" s="24" t="s">
        <v>462</v>
      </c>
      <c r="D62" s="24" t="s">
        <v>34</v>
      </c>
      <c r="E62" s="24" t="s">
        <v>540</v>
      </c>
      <c r="F62" s="35">
        <v>170</v>
      </c>
      <c r="G62" s="28">
        <f>L62*6</f>
        <v>138</v>
      </c>
      <c r="I62" s="24">
        <f>G62+H62</f>
        <v>138</v>
      </c>
      <c r="K62" s="29">
        <f>(200-F62)*(75/100)</f>
        <v>22.5</v>
      </c>
      <c r="L62" s="35">
        <v>23</v>
      </c>
      <c r="M62" s="29">
        <f>IF(K62&gt;38,38,K62)</f>
        <v>22.5</v>
      </c>
      <c r="N62" s="24" t="s">
        <v>528</v>
      </c>
    </row>
    <row r="63" spans="1:16" s="28" customFormat="1">
      <c r="A63" s="24">
        <v>13</v>
      </c>
      <c r="B63" s="24">
        <v>24504</v>
      </c>
      <c r="C63" s="24" t="s">
        <v>463</v>
      </c>
      <c r="D63" s="24" t="s">
        <v>14</v>
      </c>
      <c r="E63" s="24" t="s">
        <v>540</v>
      </c>
      <c r="F63" s="35">
        <v>167</v>
      </c>
      <c r="G63" s="28">
        <f>L63*6</f>
        <v>150</v>
      </c>
      <c r="I63" s="24">
        <f>G63+H63</f>
        <v>150</v>
      </c>
      <c r="K63" s="29">
        <f>(200-F63)*(75/100)</f>
        <v>24.75</v>
      </c>
      <c r="L63" s="35">
        <v>25</v>
      </c>
      <c r="M63" s="29">
        <f>IF(K63&gt;38,38,K63)</f>
        <v>24.75</v>
      </c>
      <c r="N63" s="24" t="s">
        <v>528</v>
      </c>
    </row>
    <row r="64" spans="1:16" s="28" customFormat="1">
      <c r="A64" s="28">
        <v>14</v>
      </c>
      <c r="B64" s="28">
        <v>20239</v>
      </c>
      <c r="C64" s="28" t="s">
        <v>161</v>
      </c>
      <c r="D64" s="28" t="s">
        <v>36</v>
      </c>
      <c r="E64" s="24" t="s">
        <v>540</v>
      </c>
      <c r="F64" s="35">
        <v>173</v>
      </c>
      <c r="G64" s="28">
        <f>L64*6</f>
        <v>120</v>
      </c>
      <c r="I64" s="28">
        <f>G64+H64</f>
        <v>120</v>
      </c>
      <c r="K64" s="29">
        <f>(200-F64)*(75/100)</f>
        <v>20.25</v>
      </c>
      <c r="L64" s="35">
        <v>20</v>
      </c>
      <c r="M64" s="29">
        <f>IF(K64&gt;38,38,K64)</f>
        <v>20.25</v>
      </c>
      <c r="N64" s="24" t="s">
        <v>528</v>
      </c>
    </row>
    <row r="65" spans="1:16" s="28" customFormat="1">
      <c r="A65" s="24">
        <v>15</v>
      </c>
      <c r="B65" s="28">
        <v>17270</v>
      </c>
      <c r="C65" s="28" t="s">
        <v>253</v>
      </c>
      <c r="D65" s="28" t="s">
        <v>17</v>
      </c>
      <c r="F65" s="35">
        <v>193</v>
      </c>
      <c r="G65" s="28">
        <f>L65*6</f>
        <v>30</v>
      </c>
      <c r="I65" s="28">
        <f>G65+H65</f>
        <v>30</v>
      </c>
      <c r="K65" s="29">
        <f>(200-F65)*(75/100)</f>
        <v>5.25</v>
      </c>
      <c r="L65" s="35">
        <v>5</v>
      </c>
      <c r="M65" s="29">
        <f>IF(K65&gt;38,38,K65)</f>
        <v>5.25</v>
      </c>
      <c r="N65" s="24" t="s">
        <v>528</v>
      </c>
    </row>
    <row r="66" spans="1:16" s="28" customFormat="1">
      <c r="A66" s="28">
        <v>16</v>
      </c>
      <c r="B66" s="24">
        <v>1169</v>
      </c>
      <c r="C66" s="24" t="s">
        <v>22</v>
      </c>
      <c r="D66" t="s">
        <v>12</v>
      </c>
      <c r="E66"/>
      <c r="F66" s="24">
        <v>200</v>
      </c>
      <c r="G66" s="28">
        <f>L66*6</f>
        <v>0</v>
      </c>
      <c r="H66" s="24"/>
      <c r="I66" s="24">
        <f>G66+H66</f>
        <v>0</v>
      </c>
      <c r="J66" s="24"/>
      <c r="K66" s="25">
        <f>(200-F66)*(75/100)</f>
        <v>0</v>
      </c>
      <c r="L66" s="35">
        <v>0</v>
      </c>
      <c r="M66" s="25">
        <f>IF(K66&gt;38,38,K66)</f>
        <v>0</v>
      </c>
      <c r="N66" s="24" t="s">
        <v>528</v>
      </c>
    </row>
    <row r="67" spans="1:16" s="28" customFormat="1">
      <c r="A67" s="24">
        <v>17</v>
      </c>
      <c r="B67" s="35">
        <v>23470</v>
      </c>
      <c r="C67" s="35" t="s">
        <v>357</v>
      </c>
      <c r="D67" s="35" t="s">
        <v>36</v>
      </c>
      <c r="E67" s="35"/>
      <c r="F67" s="35">
        <v>156</v>
      </c>
      <c r="G67" s="28">
        <f>L67*6</f>
        <v>198</v>
      </c>
      <c r="H67" s="35"/>
      <c r="I67" s="28">
        <f>G67+H67</f>
        <v>198</v>
      </c>
      <c r="K67" s="29">
        <f>(200-F67)*(75/100)</f>
        <v>33</v>
      </c>
      <c r="L67" s="35">
        <v>33</v>
      </c>
      <c r="M67" s="29">
        <f>IF(K67&gt;38,38,K67)</f>
        <v>33</v>
      </c>
      <c r="N67" s="24" t="s">
        <v>528</v>
      </c>
    </row>
    <row r="68" spans="1:16" s="28" customFormat="1">
      <c r="A68" s="28">
        <v>18</v>
      </c>
      <c r="B68" s="28">
        <v>21893</v>
      </c>
      <c r="C68" s="28" t="s">
        <v>87</v>
      </c>
      <c r="D68" s="28" t="s">
        <v>36</v>
      </c>
      <c r="F68" s="35">
        <v>141</v>
      </c>
      <c r="G68" s="28">
        <f>L68*6</f>
        <v>228</v>
      </c>
      <c r="I68" s="28">
        <f>G68+H68</f>
        <v>228</v>
      </c>
      <c r="K68" s="29">
        <f>(200-F68)*(75/100)</f>
        <v>44.25</v>
      </c>
      <c r="L68" s="35">
        <v>38</v>
      </c>
      <c r="M68" s="29">
        <f>IF(K68&gt;38,38,K68)</f>
        <v>38</v>
      </c>
      <c r="N68" s="24" t="s">
        <v>528</v>
      </c>
    </row>
    <row r="69" spans="1:16" s="28" customFormat="1">
      <c r="A69" s="24">
        <v>19</v>
      </c>
      <c r="B69" s="28">
        <v>17120</v>
      </c>
      <c r="C69" s="28" t="s">
        <v>199</v>
      </c>
      <c r="D69" s="28" t="s">
        <v>14</v>
      </c>
      <c r="F69" s="35">
        <v>174</v>
      </c>
      <c r="G69" s="28">
        <f>L69*6</f>
        <v>120</v>
      </c>
      <c r="I69" s="28">
        <f>G69+H69</f>
        <v>120</v>
      </c>
      <c r="K69" s="29">
        <f>(200-F69)*(75/100)</f>
        <v>19.5</v>
      </c>
      <c r="L69" s="35">
        <v>20</v>
      </c>
      <c r="M69" s="29">
        <f>IF(K69&gt;38,38,K69)</f>
        <v>19.5</v>
      </c>
      <c r="N69" s="24" t="s">
        <v>528</v>
      </c>
    </row>
    <row r="70" spans="1:16" s="28" customFormat="1">
      <c r="A70" s="28">
        <v>20</v>
      </c>
      <c r="B70" s="24">
        <v>24194</v>
      </c>
      <c r="C70" s="24" t="s">
        <v>483</v>
      </c>
      <c r="D70" s="24" t="s">
        <v>36</v>
      </c>
      <c r="E70" s="24"/>
      <c r="F70" s="35">
        <v>180</v>
      </c>
      <c r="G70" s="28">
        <f>L70*6</f>
        <v>90</v>
      </c>
      <c r="H70" s="24"/>
      <c r="I70" s="28">
        <f>G70+H70</f>
        <v>90</v>
      </c>
      <c r="K70" s="29">
        <f>(200-F70)*(75/100)</f>
        <v>15</v>
      </c>
      <c r="L70" s="35">
        <v>15</v>
      </c>
      <c r="M70" s="29">
        <f>IF(K70&gt;38,38,K70)</f>
        <v>15</v>
      </c>
      <c r="N70" s="24" t="s">
        <v>528</v>
      </c>
    </row>
    <row r="71" spans="1:16" s="28" customFormat="1">
      <c r="A71" s="24">
        <v>21</v>
      </c>
      <c r="B71" s="28">
        <v>21349</v>
      </c>
      <c r="C71" s="28" t="s">
        <v>200</v>
      </c>
      <c r="D71" s="28" t="s">
        <v>17</v>
      </c>
      <c r="F71" s="35">
        <v>184</v>
      </c>
      <c r="G71" s="28">
        <f>L71*6</f>
        <v>72</v>
      </c>
      <c r="I71" s="28">
        <f>G71+H71</f>
        <v>72</v>
      </c>
      <c r="K71" s="29">
        <f>(200-F71)*(75/100)</f>
        <v>12</v>
      </c>
      <c r="L71" s="35">
        <v>12</v>
      </c>
      <c r="M71" s="29">
        <f>IF(K71&gt;38,38,K71)</f>
        <v>12</v>
      </c>
      <c r="N71" s="24" t="s">
        <v>528</v>
      </c>
    </row>
    <row r="72" spans="1:16" s="28" customFormat="1">
      <c r="A72" s="28">
        <v>22</v>
      </c>
      <c r="B72" s="24">
        <v>24536</v>
      </c>
      <c r="C72" s="24" t="s">
        <v>391</v>
      </c>
      <c r="D72" s="24" t="s">
        <v>19</v>
      </c>
      <c r="E72" s="24"/>
      <c r="F72" s="24">
        <v>159</v>
      </c>
      <c r="G72" s="28">
        <f>L72*6</f>
        <v>186</v>
      </c>
      <c r="H72" s="24"/>
      <c r="I72" s="24">
        <f>G72+H72</f>
        <v>186</v>
      </c>
      <c r="J72" s="24"/>
      <c r="K72" s="25">
        <f>(200-F72)*(75/100)</f>
        <v>30.75</v>
      </c>
      <c r="L72" s="35">
        <v>31</v>
      </c>
      <c r="M72" s="25">
        <f>IF(K72&gt;38,38,K72)</f>
        <v>30.75</v>
      </c>
      <c r="N72" s="24" t="s">
        <v>528</v>
      </c>
    </row>
    <row r="73" spans="1:16" s="28" customFormat="1">
      <c r="A73" s="24">
        <v>23</v>
      </c>
      <c r="B73" s="35">
        <v>23274</v>
      </c>
      <c r="C73" s="35" t="s">
        <v>338</v>
      </c>
      <c r="D73" s="35" t="s">
        <v>19</v>
      </c>
      <c r="E73" s="35"/>
      <c r="F73" s="35">
        <v>170</v>
      </c>
      <c r="G73" s="28">
        <f>L73*6</f>
        <v>138</v>
      </c>
      <c r="I73" s="28">
        <f>G73+H73</f>
        <v>138</v>
      </c>
      <c r="K73" s="29">
        <f>(200-F73)*(75/100)</f>
        <v>22.5</v>
      </c>
      <c r="L73" s="35">
        <v>23</v>
      </c>
      <c r="M73" s="29">
        <f>IF(K73&gt;38,38,K73)</f>
        <v>22.5</v>
      </c>
      <c r="N73" s="24" t="s">
        <v>528</v>
      </c>
    </row>
    <row r="74" spans="1:16" s="28" customFormat="1">
      <c r="A74" s="28">
        <v>24</v>
      </c>
      <c r="B74" s="35">
        <v>24503</v>
      </c>
      <c r="C74" s="35" t="s">
        <v>393</v>
      </c>
      <c r="D74" s="35" t="s">
        <v>14</v>
      </c>
      <c r="E74" s="24" t="s">
        <v>540</v>
      </c>
      <c r="F74" s="35">
        <v>161</v>
      </c>
      <c r="G74" s="28">
        <f>L74*6</f>
        <v>174</v>
      </c>
      <c r="I74" s="28">
        <f>G74+H74</f>
        <v>174</v>
      </c>
      <c r="K74" s="29">
        <f>(200-F74)*(75/100)</f>
        <v>29.25</v>
      </c>
      <c r="L74" s="35">
        <v>29</v>
      </c>
      <c r="M74" s="29">
        <f>IF(K74&gt;38,38,K74)</f>
        <v>29.25</v>
      </c>
      <c r="N74" s="24" t="s">
        <v>528</v>
      </c>
    </row>
    <row r="75" spans="1:16" s="28" customFormat="1">
      <c r="A75" s="24">
        <v>25</v>
      </c>
      <c r="B75" s="28">
        <v>22292</v>
      </c>
      <c r="C75" s="28" t="s">
        <v>23</v>
      </c>
      <c r="D75" s="28" t="s">
        <v>24</v>
      </c>
      <c r="F75" s="35">
        <v>214</v>
      </c>
      <c r="G75" s="28">
        <f>L75*6</f>
        <v>0</v>
      </c>
      <c r="I75" s="28">
        <f>G75+H75</f>
        <v>0</v>
      </c>
      <c r="K75" s="29">
        <f>(200-F75)*(75/100)</f>
        <v>-10.5</v>
      </c>
      <c r="L75" s="35">
        <v>0</v>
      </c>
      <c r="M75" s="29">
        <f>IF(K75&lt;0,0,K75)</f>
        <v>0</v>
      </c>
      <c r="N75" s="24" t="s">
        <v>528</v>
      </c>
    </row>
    <row r="76" spans="1:16" s="28" customFormat="1">
      <c r="A76" s="28">
        <v>26</v>
      </c>
      <c r="B76" s="24">
        <v>24120</v>
      </c>
      <c r="C76" s="24" t="s">
        <v>394</v>
      </c>
      <c r="D76" s="24" t="s">
        <v>17</v>
      </c>
      <c r="E76" s="24"/>
      <c r="F76" s="35">
        <v>209</v>
      </c>
      <c r="G76" s="28">
        <f>L76*6</f>
        <v>0</v>
      </c>
      <c r="H76" s="24"/>
      <c r="I76" s="28">
        <f>G76+H76</f>
        <v>0</v>
      </c>
      <c r="K76" s="29">
        <f>(200-F76)*(75/100)</f>
        <v>-6.75</v>
      </c>
      <c r="L76" s="35">
        <v>0</v>
      </c>
      <c r="M76" s="29">
        <f>IF(K76&lt;0,0,K76)</f>
        <v>0</v>
      </c>
      <c r="N76" s="24" t="s">
        <v>528</v>
      </c>
    </row>
    <row r="77" spans="1:16" s="28" customFormat="1">
      <c r="A77" s="24">
        <v>27</v>
      </c>
      <c r="B77" s="24">
        <v>24191</v>
      </c>
      <c r="C77" s="24" t="s">
        <v>465</v>
      </c>
      <c r="D77" s="24" t="s">
        <v>34</v>
      </c>
      <c r="E77" s="24"/>
      <c r="F77" s="35">
        <v>153</v>
      </c>
      <c r="G77" s="28">
        <f>L77*6</f>
        <v>210</v>
      </c>
      <c r="I77" s="28">
        <f>G77+H77</f>
        <v>210</v>
      </c>
      <c r="K77" s="29">
        <f>(200-F77)*(75/100)</f>
        <v>35.25</v>
      </c>
      <c r="L77" s="35">
        <v>35</v>
      </c>
      <c r="M77" s="29">
        <f>IF(K77&lt;0,0,K77)</f>
        <v>35.25</v>
      </c>
      <c r="N77" s="24" t="s">
        <v>528</v>
      </c>
    </row>
    <row r="78" spans="1:16" s="28" customFormat="1">
      <c r="A78" s="28">
        <v>28</v>
      </c>
      <c r="B78" s="24">
        <v>24134</v>
      </c>
      <c r="C78" s="24" t="s">
        <v>410</v>
      </c>
      <c r="D78" s="24" t="s">
        <v>24</v>
      </c>
      <c r="E78" s="24" t="s">
        <v>540</v>
      </c>
      <c r="F78" s="35">
        <v>187</v>
      </c>
      <c r="G78" s="28">
        <f>L78*6</f>
        <v>60</v>
      </c>
      <c r="H78" s="24"/>
      <c r="I78" s="28">
        <f>G78+H78</f>
        <v>60</v>
      </c>
      <c r="K78" s="29">
        <f>(200-F78)*(75/100)</f>
        <v>9.75</v>
      </c>
      <c r="L78" s="35">
        <v>10</v>
      </c>
      <c r="M78" s="29">
        <f>IF(K78&lt;0,0,K78)</f>
        <v>9.75</v>
      </c>
      <c r="N78" s="24" t="s">
        <v>528</v>
      </c>
      <c r="O78" s="31"/>
      <c r="P78" s="27"/>
    </row>
    <row r="79" spans="1:16" s="28" customFormat="1">
      <c r="A79" s="24">
        <v>29</v>
      </c>
      <c r="B79" s="28">
        <v>21645</v>
      </c>
      <c r="C79" s="28" t="s">
        <v>230</v>
      </c>
      <c r="D79" s="28" t="s">
        <v>24</v>
      </c>
      <c r="E79" s="24" t="s">
        <v>540</v>
      </c>
      <c r="F79" s="28">
        <v>196</v>
      </c>
      <c r="G79" s="28">
        <f>L79*6</f>
        <v>18</v>
      </c>
      <c r="I79" s="28">
        <f>G79+H79</f>
        <v>18</v>
      </c>
      <c r="K79" s="29">
        <f>(200-F79)*(75/100)</f>
        <v>3</v>
      </c>
      <c r="L79" s="35">
        <v>3</v>
      </c>
      <c r="M79" s="29">
        <f>IF(K79&gt;38,38,K79)</f>
        <v>3</v>
      </c>
      <c r="N79" s="24" t="s">
        <v>528</v>
      </c>
    </row>
    <row r="80" spans="1:16" s="28" customFormat="1">
      <c r="A80" s="28">
        <v>30</v>
      </c>
      <c r="B80" s="28">
        <v>22030</v>
      </c>
      <c r="C80" s="28" t="s">
        <v>126</v>
      </c>
      <c r="D80" s="28" t="s">
        <v>24</v>
      </c>
      <c r="F80" s="35">
        <v>176</v>
      </c>
      <c r="G80" s="28">
        <f>L80*6</f>
        <v>108</v>
      </c>
      <c r="I80" s="28">
        <f>G80+H80</f>
        <v>108</v>
      </c>
      <c r="K80" s="29">
        <f>(200-F80)*(75/100)</f>
        <v>18</v>
      </c>
      <c r="L80" s="35">
        <v>18</v>
      </c>
      <c r="M80" s="29">
        <f>IF(K80&gt;38,38,K80)</f>
        <v>18</v>
      </c>
      <c r="N80" s="24" t="s">
        <v>528</v>
      </c>
    </row>
    <row r="81" spans="1:14" s="28" customFormat="1">
      <c r="A81" s="24">
        <v>31</v>
      </c>
      <c r="B81" s="24">
        <v>20302</v>
      </c>
      <c r="C81" s="24" t="s">
        <v>120</v>
      </c>
      <c r="D81" s="24" t="s">
        <v>19</v>
      </c>
      <c r="F81" s="35">
        <v>162</v>
      </c>
      <c r="G81" s="28">
        <f>L81*6</f>
        <v>174</v>
      </c>
      <c r="I81" s="28">
        <f>G81+H81</f>
        <v>174</v>
      </c>
      <c r="K81" s="29">
        <f>(200-F81)*(75/100)</f>
        <v>28.5</v>
      </c>
      <c r="L81" s="35">
        <v>29</v>
      </c>
      <c r="M81" s="29">
        <f>IF(K81&gt;38,38,K81)</f>
        <v>28.5</v>
      </c>
      <c r="N81" s="24" t="s">
        <v>528</v>
      </c>
    </row>
    <row r="82" spans="1:14" s="28" customFormat="1">
      <c r="A82" s="28">
        <v>32</v>
      </c>
      <c r="B82" s="28">
        <v>22517</v>
      </c>
      <c r="C82" s="28" t="s">
        <v>211</v>
      </c>
      <c r="D82" s="28" t="s">
        <v>17</v>
      </c>
      <c r="E82" s="24" t="s">
        <v>540</v>
      </c>
      <c r="F82" s="35">
        <v>201</v>
      </c>
      <c r="G82" s="28">
        <f>L82*6</f>
        <v>0</v>
      </c>
      <c r="I82" s="28">
        <f>G82+H82</f>
        <v>0</v>
      </c>
      <c r="K82" s="29">
        <f>(200-F82)*(75/100)</f>
        <v>-0.75</v>
      </c>
      <c r="L82" s="35">
        <v>0</v>
      </c>
      <c r="M82" s="29">
        <f>IF(K82&gt;38,38,K82)</f>
        <v>-0.75</v>
      </c>
      <c r="N82" s="24" t="s">
        <v>528</v>
      </c>
    </row>
    <row r="83" spans="1:14" s="28" customFormat="1">
      <c r="A83" s="24">
        <v>33</v>
      </c>
      <c r="B83" s="28">
        <v>22944</v>
      </c>
      <c r="C83" s="28" t="s">
        <v>298</v>
      </c>
      <c r="D83" s="28" t="s">
        <v>14</v>
      </c>
      <c r="F83" s="35">
        <v>169</v>
      </c>
      <c r="G83" s="28">
        <f>L83*6</f>
        <v>138</v>
      </c>
      <c r="I83" s="28">
        <f>G83+H83</f>
        <v>138</v>
      </c>
      <c r="K83" s="29">
        <f>(200-F83)*(75/100)</f>
        <v>23.25</v>
      </c>
      <c r="L83" s="35">
        <v>23</v>
      </c>
      <c r="M83" s="29">
        <f>IF(K83&lt;0,0,K83)</f>
        <v>23.25</v>
      </c>
      <c r="N83" s="24" t="s">
        <v>528</v>
      </c>
    </row>
    <row r="84" spans="1:14" s="28" customFormat="1">
      <c r="A84" s="28">
        <v>34</v>
      </c>
      <c r="B84" s="24">
        <v>24304</v>
      </c>
      <c r="C84" s="24" t="s">
        <v>466</v>
      </c>
      <c r="D84" s="24" t="s">
        <v>24</v>
      </c>
      <c r="E84" s="24"/>
      <c r="F84" s="35">
        <v>174</v>
      </c>
      <c r="G84" s="28">
        <f>L84*6</f>
        <v>120</v>
      </c>
      <c r="I84" s="24">
        <f>G84+H84</f>
        <v>120</v>
      </c>
      <c r="K84" s="29">
        <f>(200-F84)*(75/100)</f>
        <v>19.5</v>
      </c>
      <c r="L84" s="35">
        <v>20</v>
      </c>
      <c r="M84" s="29">
        <f>IF(K84&lt;0,0,K84)</f>
        <v>19.5</v>
      </c>
      <c r="N84" s="24" t="s">
        <v>528</v>
      </c>
    </row>
    <row r="85" spans="1:14" s="28" customFormat="1">
      <c r="A85" s="24">
        <v>35</v>
      </c>
      <c r="B85" s="24">
        <v>25223</v>
      </c>
      <c r="C85" s="24" t="s">
        <v>557</v>
      </c>
      <c r="D85" s="24" t="s">
        <v>36</v>
      </c>
      <c r="F85" s="35">
        <v>135</v>
      </c>
      <c r="G85" s="28">
        <f>L85*6</f>
        <v>228</v>
      </c>
      <c r="I85" s="28">
        <f>G85+H85</f>
        <v>228</v>
      </c>
      <c r="K85" s="29">
        <f>(200-F85)*(75/100)</f>
        <v>48.75</v>
      </c>
      <c r="L85" s="35">
        <v>38</v>
      </c>
      <c r="M85" s="29">
        <f>IF(K85&gt;38,38,K85)</f>
        <v>38</v>
      </c>
      <c r="N85" s="24" t="s">
        <v>528</v>
      </c>
    </row>
    <row r="86" spans="1:14" s="28" customFormat="1">
      <c r="A86" s="28">
        <v>36</v>
      </c>
      <c r="B86" s="28">
        <v>22087</v>
      </c>
      <c r="C86" s="28" t="s">
        <v>201</v>
      </c>
      <c r="D86" s="28" t="s">
        <v>12</v>
      </c>
      <c r="F86" s="35">
        <v>165</v>
      </c>
      <c r="G86" s="28">
        <f>L86*6</f>
        <v>156</v>
      </c>
      <c r="I86" s="28">
        <f>G86+H86</f>
        <v>156</v>
      </c>
      <c r="K86" s="29">
        <f>(200-F86)*(75/100)</f>
        <v>26.25</v>
      </c>
      <c r="L86" s="35">
        <v>26</v>
      </c>
      <c r="M86" s="29">
        <f>IF(K86&gt;38,38,K86)</f>
        <v>26.25</v>
      </c>
      <c r="N86" s="24" t="s">
        <v>528</v>
      </c>
    </row>
    <row r="87" spans="1:14" s="28" customFormat="1">
      <c r="A87" s="24">
        <v>37</v>
      </c>
      <c r="B87" s="28">
        <v>21665</v>
      </c>
      <c r="C87" s="28" t="s">
        <v>33</v>
      </c>
      <c r="D87" t="s">
        <v>12</v>
      </c>
      <c r="E87"/>
      <c r="F87" s="35">
        <v>207</v>
      </c>
      <c r="G87" s="28">
        <f>L87*6</f>
        <v>0</v>
      </c>
      <c r="H87" s="24"/>
      <c r="I87" s="28">
        <f>G87+H87</f>
        <v>0</v>
      </c>
      <c r="K87" s="29">
        <f>(200-F87)*(75/100)</f>
        <v>-5.25</v>
      </c>
      <c r="L87" s="35">
        <v>0</v>
      </c>
      <c r="M87" s="29">
        <f>IF(K87&lt;0,0,K87)</f>
        <v>0</v>
      </c>
      <c r="N87" s="24" t="s">
        <v>528</v>
      </c>
    </row>
    <row r="88" spans="1:14" s="28" customFormat="1">
      <c r="A88" s="28">
        <v>38</v>
      </c>
      <c r="B88" s="24">
        <v>24702</v>
      </c>
      <c r="C88" s="24" t="s">
        <v>424</v>
      </c>
      <c r="D88" s="24" t="s">
        <v>24</v>
      </c>
      <c r="E88" s="24"/>
      <c r="F88" s="35">
        <v>176</v>
      </c>
      <c r="G88" s="28">
        <f>L88*6</f>
        <v>108</v>
      </c>
      <c r="I88" s="24">
        <f>G88+H88</f>
        <v>108</v>
      </c>
      <c r="K88" s="29">
        <f>(200-F88)*(75/100)</f>
        <v>18</v>
      </c>
      <c r="L88" s="35">
        <v>18</v>
      </c>
      <c r="M88" s="29">
        <f>IF(K88&lt;0,0,K88)</f>
        <v>18</v>
      </c>
      <c r="N88" s="24" t="s">
        <v>528</v>
      </c>
    </row>
    <row r="89" spans="1:14" s="28" customFormat="1">
      <c r="A89" s="24">
        <v>39</v>
      </c>
      <c r="B89" s="24">
        <v>24376</v>
      </c>
      <c r="C89" s="24" t="s">
        <v>485</v>
      </c>
      <c r="D89" s="24" t="s">
        <v>34</v>
      </c>
      <c r="E89" s="24" t="s">
        <v>540</v>
      </c>
      <c r="F89" s="35">
        <v>178</v>
      </c>
      <c r="G89" s="28">
        <f>L89*6</f>
        <v>102</v>
      </c>
      <c r="I89" s="24">
        <f>G89+H89</f>
        <v>102</v>
      </c>
      <c r="K89" s="29">
        <f>(200-F89)*(75/100)</f>
        <v>16.5</v>
      </c>
      <c r="L89" s="35">
        <v>17</v>
      </c>
      <c r="M89" s="29">
        <f>IF(K89&lt;0,0,K89)</f>
        <v>16.5</v>
      </c>
      <c r="N89" s="24" t="s">
        <v>528</v>
      </c>
    </row>
    <row r="90" spans="1:14" s="28" customFormat="1">
      <c r="A90" s="28">
        <v>40</v>
      </c>
      <c r="B90" s="24">
        <v>21189</v>
      </c>
      <c r="C90" s="24" t="s">
        <v>482</v>
      </c>
      <c r="D90" s="24" t="s">
        <v>17</v>
      </c>
      <c r="E90" s="24"/>
      <c r="F90" s="35">
        <v>211</v>
      </c>
      <c r="G90" s="28">
        <f>L90*6</f>
        <v>0</v>
      </c>
      <c r="I90" s="24">
        <f>G90+H90</f>
        <v>0</v>
      </c>
      <c r="K90" s="29">
        <f>(200-F90)*(75/100)</f>
        <v>-8.25</v>
      </c>
      <c r="L90" s="35">
        <v>0</v>
      </c>
      <c r="M90" s="29">
        <f>IF(K90&lt;0,0,K90)</f>
        <v>0</v>
      </c>
      <c r="N90" s="24" t="s">
        <v>528</v>
      </c>
    </row>
    <row r="91" spans="1:14" s="28" customFormat="1">
      <c r="A91" s="24">
        <v>41</v>
      </c>
      <c r="B91" s="24">
        <v>24717</v>
      </c>
      <c r="C91" s="24" t="s">
        <v>486</v>
      </c>
      <c r="D91" s="24" t="s">
        <v>34</v>
      </c>
      <c r="E91" s="24" t="s">
        <v>540</v>
      </c>
      <c r="F91" s="35">
        <v>133</v>
      </c>
      <c r="G91" s="28">
        <f>L91*6</f>
        <v>228</v>
      </c>
      <c r="I91" s="24">
        <f>G91+H91</f>
        <v>228</v>
      </c>
      <c r="K91" s="29">
        <f>(200-F91)*(75/100)</f>
        <v>50.25</v>
      </c>
      <c r="L91" s="35">
        <v>38</v>
      </c>
      <c r="M91" s="29">
        <f>IF(K91&lt;0,0,K91)</f>
        <v>50.25</v>
      </c>
      <c r="N91" s="24" t="s">
        <v>528</v>
      </c>
    </row>
    <row r="92" spans="1:14" s="28" customFormat="1">
      <c r="A92" s="28">
        <v>42</v>
      </c>
      <c r="B92" s="24">
        <v>23512</v>
      </c>
      <c r="C92" s="24" t="s">
        <v>487</v>
      </c>
      <c r="D92" s="24" t="s">
        <v>34</v>
      </c>
      <c r="E92" s="24"/>
      <c r="F92" s="35">
        <v>173</v>
      </c>
      <c r="G92" s="28">
        <f>L92*6</f>
        <v>120</v>
      </c>
      <c r="I92" s="24">
        <f>G92+H92</f>
        <v>120</v>
      </c>
      <c r="K92" s="29">
        <f>(200-F92)*(75/100)</f>
        <v>20.25</v>
      </c>
      <c r="L92" s="35">
        <v>20</v>
      </c>
      <c r="M92" s="29">
        <f>IF(K92&lt;0,0,K92)</f>
        <v>20.25</v>
      </c>
      <c r="N92" s="24" t="s">
        <v>528</v>
      </c>
    </row>
    <row r="93" spans="1:14" s="28" customFormat="1">
      <c r="A93" s="24">
        <v>43</v>
      </c>
      <c r="B93" s="28">
        <v>20936</v>
      </c>
      <c r="C93" s="28" t="s">
        <v>121</v>
      </c>
      <c r="D93" s="28" t="s">
        <v>19</v>
      </c>
      <c r="F93" s="35">
        <v>159</v>
      </c>
      <c r="G93" s="28">
        <f>L93*6</f>
        <v>186</v>
      </c>
      <c r="H93" s="24"/>
      <c r="I93" s="28">
        <f>G93+H93</f>
        <v>186</v>
      </c>
      <c r="K93" s="29">
        <f>(200-F93)*(75/100)</f>
        <v>30.75</v>
      </c>
      <c r="L93" s="35">
        <v>31</v>
      </c>
      <c r="M93" s="29">
        <f>IF(K93&gt;38,38,K93)</f>
        <v>30.75</v>
      </c>
      <c r="N93" s="24" t="s">
        <v>528</v>
      </c>
    </row>
    <row r="94" spans="1:14" s="28" customFormat="1">
      <c r="A94" s="28">
        <v>44</v>
      </c>
      <c r="B94" s="24">
        <v>24903</v>
      </c>
      <c r="C94" s="24" t="s">
        <v>564</v>
      </c>
      <c r="D94" s="24" t="s">
        <v>34</v>
      </c>
      <c r="E94" s="24"/>
      <c r="F94" s="35">
        <v>174</v>
      </c>
      <c r="G94" s="28">
        <f>L94*6</f>
        <v>120</v>
      </c>
      <c r="H94" s="24"/>
      <c r="I94" s="28">
        <f>G94+H94</f>
        <v>120</v>
      </c>
      <c r="K94" s="29">
        <f>(200-F94)*(75/100)</f>
        <v>19.5</v>
      </c>
      <c r="L94" s="35">
        <v>20</v>
      </c>
      <c r="M94" s="29">
        <f>IF(K94&gt;38,38,K94)</f>
        <v>19.5</v>
      </c>
      <c r="N94" s="24" t="s">
        <v>528</v>
      </c>
    </row>
    <row r="95" spans="1:14" s="28" customFormat="1">
      <c r="A95" s="24">
        <v>45</v>
      </c>
      <c r="B95" s="24">
        <v>25055</v>
      </c>
      <c r="C95" s="24" t="s">
        <v>541</v>
      </c>
      <c r="D95" s="24" t="s">
        <v>57</v>
      </c>
      <c r="E95" s="24"/>
      <c r="F95" s="35">
        <v>136</v>
      </c>
      <c r="G95" s="28">
        <f>L95*6</f>
        <v>228</v>
      </c>
      <c r="H95" s="24"/>
      <c r="I95" s="28">
        <f>G95+H95</f>
        <v>228</v>
      </c>
      <c r="K95" s="29">
        <f>(200-F95)*(75/100)</f>
        <v>48</v>
      </c>
      <c r="L95" s="35">
        <v>38</v>
      </c>
      <c r="M95" s="29">
        <f>IF(K95&gt;38,38,K95)</f>
        <v>38</v>
      </c>
      <c r="N95" s="24" t="s">
        <v>528</v>
      </c>
    </row>
    <row r="96" spans="1:14" s="28" customFormat="1">
      <c r="A96" s="28">
        <v>46</v>
      </c>
      <c r="B96" s="24">
        <v>24823</v>
      </c>
      <c r="C96" s="24" t="s">
        <v>480</v>
      </c>
      <c r="D96" s="24" t="s">
        <v>34</v>
      </c>
      <c r="E96" s="24"/>
      <c r="F96" s="35">
        <v>179</v>
      </c>
      <c r="G96" s="28">
        <f>L96*6</f>
        <v>96</v>
      </c>
      <c r="I96" s="28">
        <f>G96+H96</f>
        <v>96</v>
      </c>
      <c r="K96" s="29">
        <f>(200-F96)*(75/100)</f>
        <v>15.75</v>
      </c>
      <c r="L96" s="35">
        <v>16</v>
      </c>
      <c r="M96" s="29">
        <f>IF(K96&gt;38,38,K96)</f>
        <v>15.75</v>
      </c>
      <c r="N96" s="24" t="s">
        <v>528</v>
      </c>
    </row>
    <row r="97" spans="1:16" s="28" customFormat="1">
      <c r="A97" s="24">
        <v>47</v>
      </c>
      <c r="B97" s="24">
        <v>24990</v>
      </c>
      <c r="C97" s="24" t="s">
        <v>531</v>
      </c>
      <c r="D97" s="24" t="s">
        <v>19</v>
      </c>
      <c r="E97" s="24"/>
      <c r="F97" s="35">
        <v>152</v>
      </c>
      <c r="G97" s="28">
        <f>L97*6</f>
        <v>216</v>
      </c>
      <c r="H97" s="24"/>
      <c r="I97" s="28">
        <f>G97+H97</f>
        <v>216</v>
      </c>
      <c r="J97" s="24" t="s">
        <v>294</v>
      </c>
      <c r="K97" s="29">
        <f>(200-F97)*(75/100)</f>
        <v>36</v>
      </c>
      <c r="L97" s="35">
        <v>36</v>
      </c>
      <c r="M97" s="29">
        <f>IF(K97&gt;38,38,K97)</f>
        <v>36</v>
      </c>
      <c r="N97" s="24" t="s">
        <v>528</v>
      </c>
    </row>
    <row r="98" spans="1:16" s="28" customFormat="1">
      <c r="A98" s="28">
        <v>48</v>
      </c>
      <c r="B98" s="35">
        <v>23425</v>
      </c>
      <c r="C98" s="35" t="s">
        <v>351</v>
      </c>
      <c r="D98" s="35" t="s">
        <v>14</v>
      </c>
      <c r="E98" s="35"/>
      <c r="F98" s="35">
        <v>191</v>
      </c>
      <c r="G98" s="28">
        <f>L98*6</f>
        <v>42</v>
      </c>
      <c r="H98" s="24"/>
      <c r="I98" s="28">
        <f>G98+H98</f>
        <v>42</v>
      </c>
      <c r="K98" s="29">
        <f>(200-F98)*(75/100)</f>
        <v>6.75</v>
      </c>
      <c r="L98" s="35">
        <v>7</v>
      </c>
      <c r="M98" s="29">
        <f>IF(K98&gt;38,38,K98)</f>
        <v>6.75</v>
      </c>
      <c r="N98" s="24" t="s">
        <v>528</v>
      </c>
    </row>
    <row r="99" spans="1:16" s="28" customFormat="1">
      <c r="A99" s="24">
        <v>49</v>
      </c>
      <c r="B99" s="28">
        <v>17154</v>
      </c>
      <c r="C99" s="35" t="s">
        <v>336</v>
      </c>
      <c r="D99" s="35" t="s">
        <v>12</v>
      </c>
      <c r="E99" s="35"/>
      <c r="F99" s="35">
        <v>210</v>
      </c>
      <c r="G99" s="28">
        <f>L99*6</f>
        <v>0</v>
      </c>
      <c r="H99" s="24"/>
      <c r="I99" s="28">
        <f>G99+H99</f>
        <v>0</v>
      </c>
      <c r="K99" s="29">
        <f>(200-F99)*(75/100)</f>
        <v>-7.5</v>
      </c>
      <c r="L99" s="35">
        <v>0</v>
      </c>
      <c r="M99" s="29">
        <f>IF(K99&gt;38,38,K99)</f>
        <v>-7.5</v>
      </c>
      <c r="N99" s="24" t="s">
        <v>528</v>
      </c>
    </row>
    <row r="100" spans="1:16" s="28" customFormat="1">
      <c r="A100" s="28">
        <v>50</v>
      </c>
      <c r="B100" s="35">
        <v>23567</v>
      </c>
      <c r="C100" s="35" t="s">
        <v>374</v>
      </c>
      <c r="D100" s="35" t="s">
        <v>12</v>
      </c>
      <c r="E100" s="35"/>
      <c r="F100" s="35">
        <v>164</v>
      </c>
      <c r="G100" s="28">
        <f>L100*6</f>
        <v>162</v>
      </c>
      <c r="H100" s="35"/>
      <c r="I100" s="28">
        <f>G100+H100</f>
        <v>162</v>
      </c>
      <c r="J100" s="24" t="s">
        <v>294</v>
      </c>
      <c r="K100" s="29">
        <f>(200-F100)*(75/100)</f>
        <v>27</v>
      </c>
      <c r="L100" s="35">
        <v>27</v>
      </c>
      <c r="M100" s="29">
        <f>IF(K100&gt;38,38,K100)</f>
        <v>27</v>
      </c>
      <c r="N100" s="24" t="s">
        <v>528</v>
      </c>
    </row>
    <row r="101" spans="1:16" s="28" customFormat="1">
      <c r="A101" s="24">
        <v>51</v>
      </c>
      <c r="B101" s="28">
        <v>20373</v>
      </c>
      <c r="C101" s="28" t="s">
        <v>154</v>
      </c>
      <c r="D101" s="28" t="s">
        <v>17</v>
      </c>
      <c r="E101" s="24" t="s">
        <v>540</v>
      </c>
      <c r="F101" s="35">
        <v>197</v>
      </c>
      <c r="G101" s="28">
        <f>L101*6</f>
        <v>12</v>
      </c>
      <c r="I101" s="28">
        <f>G101+H101</f>
        <v>12</v>
      </c>
      <c r="K101" s="29">
        <f>(200-F101)*(75/100)</f>
        <v>2.25</v>
      </c>
      <c r="L101" s="35">
        <v>2</v>
      </c>
      <c r="M101" s="29">
        <f>IF(K101&gt;38,38,K101)</f>
        <v>2.25</v>
      </c>
      <c r="N101" s="24" t="s">
        <v>528</v>
      </c>
    </row>
    <row r="102" spans="1:16" s="28" customFormat="1">
      <c r="A102" s="28">
        <v>52</v>
      </c>
      <c r="B102" s="24">
        <v>24131</v>
      </c>
      <c r="C102" s="24" t="s">
        <v>425</v>
      </c>
      <c r="D102" s="24" t="s">
        <v>24</v>
      </c>
      <c r="E102" s="24"/>
      <c r="F102" s="35">
        <v>177</v>
      </c>
      <c r="G102" s="28">
        <f>L102*6</f>
        <v>102</v>
      </c>
      <c r="I102" s="24">
        <f>G102+H102</f>
        <v>102</v>
      </c>
      <c r="K102" s="29">
        <f>(200-F102)*(75/100)</f>
        <v>17.25</v>
      </c>
      <c r="L102" s="35">
        <v>17</v>
      </c>
      <c r="M102" s="29">
        <f>IF(K102&gt;38,38,K102)</f>
        <v>17.25</v>
      </c>
      <c r="N102" s="24" t="s">
        <v>528</v>
      </c>
    </row>
    <row r="103" spans="1:16" s="28" customFormat="1">
      <c r="A103" s="24">
        <v>53</v>
      </c>
      <c r="B103" s="28">
        <v>20883</v>
      </c>
      <c r="C103" s="28" t="s">
        <v>224</v>
      </c>
      <c r="D103" s="28" t="s">
        <v>34</v>
      </c>
      <c r="F103" s="28">
        <v>193</v>
      </c>
      <c r="G103" s="28">
        <f>L103*6</f>
        <v>30</v>
      </c>
      <c r="I103" s="28">
        <f>G103+H103</f>
        <v>30</v>
      </c>
      <c r="K103" s="29">
        <f>(200-F103)*(75/100)</f>
        <v>5.25</v>
      </c>
      <c r="L103" s="35">
        <v>5</v>
      </c>
      <c r="M103" s="29">
        <f>IF(K103&gt;38,38,K103)</f>
        <v>5.25</v>
      </c>
      <c r="N103" s="24" t="s">
        <v>528</v>
      </c>
      <c r="O103" s="31"/>
      <c r="P103" s="27"/>
    </row>
    <row r="104" spans="1:16" s="28" customFormat="1">
      <c r="A104" s="28">
        <v>54</v>
      </c>
      <c r="B104" s="28">
        <v>20222</v>
      </c>
      <c r="C104" s="28" t="s">
        <v>168</v>
      </c>
      <c r="D104" s="28" t="s">
        <v>17</v>
      </c>
      <c r="E104" s="24" t="s">
        <v>540</v>
      </c>
      <c r="F104" s="35">
        <v>213</v>
      </c>
      <c r="G104" s="28">
        <f>L104*6</f>
        <v>0</v>
      </c>
      <c r="I104" s="28">
        <f>G104+H104</f>
        <v>0</v>
      </c>
      <c r="K104" s="29">
        <f>(200-F104)*(75/100)</f>
        <v>-9.75</v>
      </c>
      <c r="L104" s="35">
        <v>0</v>
      </c>
      <c r="M104" s="29">
        <f>IF(K104&gt;38,38,K104)</f>
        <v>-9.75</v>
      </c>
      <c r="N104" s="24" t="s">
        <v>528</v>
      </c>
    </row>
    <row r="105" spans="1:16" s="28" customFormat="1">
      <c r="A105" s="24">
        <v>55</v>
      </c>
      <c r="B105" s="28">
        <v>22264</v>
      </c>
      <c r="C105" s="28" t="s">
        <v>182</v>
      </c>
      <c r="D105" s="28" t="s">
        <v>24</v>
      </c>
      <c r="F105" s="35">
        <v>196</v>
      </c>
      <c r="G105" s="28">
        <f>L105*6</f>
        <v>18</v>
      </c>
      <c r="I105" s="28">
        <f>G105+H105</f>
        <v>18</v>
      </c>
      <c r="K105" s="29">
        <f>(200-F105)*(75/100)</f>
        <v>3</v>
      </c>
      <c r="L105" s="35">
        <v>3</v>
      </c>
      <c r="M105" s="29">
        <f>IF(K105&gt;38,38,K105)</f>
        <v>3</v>
      </c>
      <c r="N105" s="24" t="s">
        <v>528</v>
      </c>
    </row>
    <row r="106" spans="1:16" s="28" customFormat="1">
      <c r="A106" s="28">
        <v>56</v>
      </c>
      <c r="B106" s="28">
        <v>23002</v>
      </c>
      <c r="C106" s="28" t="s">
        <v>305</v>
      </c>
      <c r="D106" s="28" t="s">
        <v>24</v>
      </c>
      <c r="F106" s="24">
        <v>155</v>
      </c>
      <c r="G106" s="28">
        <f>L106*6</f>
        <v>204</v>
      </c>
      <c r="I106" s="28">
        <f>G106+H106</f>
        <v>204</v>
      </c>
      <c r="K106" s="29">
        <f>(200-F106)*(75/100)</f>
        <v>33.75</v>
      </c>
      <c r="L106" s="35">
        <v>34</v>
      </c>
      <c r="M106" s="29">
        <f>IF(K106&gt;38,38,K106)</f>
        <v>33.75</v>
      </c>
      <c r="N106" s="24" t="s">
        <v>528</v>
      </c>
    </row>
    <row r="107" spans="1:16" s="28" customFormat="1">
      <c r="A107" s="24">
        <v>57</v>
      </c>
      <c r="B107" s="28">
        <v>21644</v>
      </c>
      <c r="C107" s="28" t="s">
        <v>177</v>
      </c>
      <c r="D107" s="28" t="s">
        <v>24</v>
      </c>
      <c r="F107" s="28">
        <v>179</v>
      </c>
      <c r="G107" s="28">
        <f>L107*6</f>
        <v>96</v>
      </c>
      <c r="I107" s="28">
        <f>G107+H107</f>
        <v>96</v>
      </c>
      <c r="K107" s="29">
        <f>(200-F107)*(75/100)</f>
        <v>15.75</v>
      </c>
      <c r="L107" s="35">
        <v>16</v>
      </c>
      <c r="M107" s="29">
        <f>IF(K107&gt;38,38,K107)</f>
        <v>15.75</v>
      </c>
      <c r="N107" s="24" t="s">
        <v>528</v>
      </c>
    </row>
    <row r="108" spans="1:16" s="28" customFormat="1">
      <c r="A108" s="28">
        <v>58</v>
      </c>
      <c r="B108" s="24">
        <v>23020</v>
      </c>
      <c r="C108" s="24" t="s">
        <v>306</v>
      </c>
      <c r="D108" s="24" t="s">
        <v>57</v>
      </c>
      <c r="E108" s="24" t="s">
        <v>540</v>
      </c>
      <c r="F108" s="24">
        <v>147</v>
      </c>
      <c r="G108" s="28">
        <f>L108*6</f>
        <v>228</v>
      </c>
      <c r="I108" s="28">
        <f>G108+H108</f>
        <v>228</v>
      </c>
      <c r="K108" s="29">
        <f>(200-F108)*(75/100)</f>
        <v>39.75</v>
      </c>
      <c r="L108" s="35">
        <v>38</v>
      </c>
      <c r="M108" s="29">
        <f>IF(K108&gt;38,38,K108)</f>
        <v>38</v>
      </c>
      <c r="N108" s="24" t="s">
        <v>528</v>
      </c>
    </row>
    <row r="109" spans="1:16" s="28" customFormat="1">
      <c r="A109" s="24">
        <v>59</v>
      </c>
      <c r="B109" s="28">
        <v>17199</v>
      </c>
      <c r="C109" s="28" t="s">
        <v>44</v>
      </c>
      <c r="D109" s="24" t="s">
        <v>24</v>
      </c>
      <c r="E109" s="24"/>
      <c r="F109" s="35">
        <v>200</v>
      </c>
      <c r="G109" s="28">
        <f>L109*6</f>
        <v>0</v>
      </c>
      <c r="H109" s="24"/>
      <c r="I109" s="28">
        <f>G109+H109</f>
        <v>0</v>
      </c>
      <c r="K109" s="29">
        <f>(200-F109)*(75/100)</f>
        <v>0</v>
      </c>
      <c r="L109" s="35">
        <v>0</v>
      </c>
      <c r="M109" s="29">
        <f>IF(K109&lt;0,0,K109)</f>
        <v>0</v>
      </c>
      <c r="N109" s="24" t="s">
        <v>528</v>
      </c>
    </row>
    <row r="110" spans="1:16" s="28" customFormat="1">
      <c r="A110" s="28">
        <v>60</v>
      </c>
      <c r="B110" s="28">
        <v>22954</v>
      </c>
      <c r="C110" s="28" t="s">
        <v>266</v>
      </c>
      <c r="D110" s="28" t="s">
        <v>19</v>
      </c>
      <c r="F110" s="35">
        <v>182</v>
      </c>
      <c r="G110" s="28">
        <f>L110*6</f>
        <v>84</v>
      </c>
      <c r="H110" s="24"/>
      <c r="I110" s="28">
        <f>G110+H110</f>
        <v>84</v>
      </c>
      <c r="K110" s="29">
        <f>(200-F110)*(75/100)</f>
        <v>13.5</v>
      </c>
      <c r="L110" s="35">
        <v>14</v>
      </c>
      <c r="M110" s="29">
        <f>IF(K110&gt;38,38,K110)</f>
        <v>13.5</v>
      </c>
      <c r="N110" s="24" t="s">
        <v>528</v>
      </c>
    </row>
    <row r="111" spans="1:16" s="28" customFormat="1">
      <c r="A111" s="24">
        <v>61</v>
      </c>
      <c r="B111" s="28">
        <v>21556</v>
      </c>
      <c r="C111" s="28" t="s">
        <v>244</v>
      </c>
      <c r="D111" s="28" t="s">
        <v>24</v>
      </c>
      <c r="F111" s="35">
        <v>204</v>
      </c>
      <c r="G111" s="28">
        <f>L111*6</f>
        <v>0</v>
      </c>
      <c r="H111" s="24"/>
      <c r="I111" s="28">
        <f>G111+H111</f>
        <v>0</v>
      </c>
      <c r="K111" s="29">
        <f>(200-F111)*(75/100)</f>
        <v>-3</v>
      </c>
      <c r="L111" s="35">
        <v>0</v>
      </c>
      <c r="M111" s="29">
        <f>IF(K111&gt;38,38,K111)</f>
        <v>-3</v>
      </c>
      <c r="N111" s="24" t="s">
        <v>528</v>
      </c>
      <c r="O111" s="31"/>
      <c r="P111" s="27"/>
    </row>
    <row r="112" spans="1:16" s="28" customFormat="1">
      <c r="A112" s="28">
        <v>62</v>
      </c>
      <c r="B112" s="28">
        <v>17149</v>
      </c>
      <c r="C112" s="28" t="s">
        <v>206</v>
      </c>
      <c r="D112" s="28" t="s">
        <v>14</v>
      </c>
      <c r="F112" s="35">
        <v>169</v>
      </c>
      <c r="G112" s="28">
        <f>L112*6</f>
        <v>138</v>
      </c>
      <c r="I112" s="28">
        <f>G112+H112</f>
        <v>138</v>
      </c>
      <c r="K112" s="29">
        <f>(200-F112)*(75/100)</f>
        <v>23.25</v>
      </c>
      <c r="L112" s="35">
        <v>23</v>
      </c>
      <c r="M112" s="29">
        <f>IF(K112&gt;38,38,K112)</f>
        <v>23.25</v>
      </c>
      <c r="N112" s="24" t="s">
        <v>528</v>
      </c>
    </row>
    <row r="113" spans="1:16" s="28" customFormat="1">
      <c r="A113" s="24">
        <v>63</v>
      </c>
      <c r="B113" s="35">
        <v>23347</v>
      </c>
      <c r="C113" s="35" t="s">
        <v>348</v>
      </c>
      <c r="D113" s="35" t="s">
        <v>17</v>
      </c>
      <c r="E113" s="24" t="s">
        <v>540</v>
      </c>
      <c r="F113" s="35">
        <v>185</v>
      </c>
      <c r="G113" s="28">
        <f>L113*6</f>
        <v>66</v>
      </c>
      <c r="H113" s="24"/>
      <c r="I113" s="28">
        <f>G113+H113</f>
        <v>66</v>
      </c>
      <c r="K113" s="29">
        <f>(200-F113)*(75/100)</f>
        <v>11.25</v>
      </c>
      <c r="L113" s="35">
        <v>11</v>
      </c>
      <c r="M113" s="29">
        <f>IF(K113&gt;38,38,K113)</f>
        <v>11.25</v>
      </c>
      <c r="N113" s="24" t="s">
        <v>528</v>
      </c>
    </row>
    <row r="114" spans="1:16" s="28" customFormat="1">
      <c r="A114" s="28">
        <v>64</v>
      </c>
      <c r="B114" s="24">
        <v>24978</v>
      </c>
      <c r="C114" s="24" t="s">
        <v>520</v>
      </c>
      <c r="D114" s="24" t="s">
        <v>12</v>
      </c>
      <c r="E114" s="24"/>
      <c r="F114" s="24">
        <v>133</v>
      </c>
      <c r="G114" s="28">
        <f>L114*6</f>
        <v>228</v>
      </c>
      <c r="H114" s="24"/>
      <c r="I114" s="28">
        <f>G114+H114</f>
        <v>228</v>
      </c>
      <c r="K114" s="29">
        <f>(200-F114)*(75/100)</f>
        <v>50.25</v>
      </c>
      <c r="L114" s="35">
        <v>38</v>
      </c>
      <c r="M114" s="29">
        <f>IF(K114&gt;38,38,K114)</f>
        <v>38</v>
      </c>
      <c r="N114" s="24" t="s">
        <v>528</v>
      </c>
    </row>
    <row r="115" spans="1:16" s="28" customFormat="1">
      <c r="A115" s="24">
        <v>65</v>
      </c>
      <c r="B115" s="28">
        <v>21129</v>
      </c>
      <c r="C115" s="38" t="s">
        <v>361</v>
      </c>
      <c r="D115" s="28" t="s">
        <v>17</v>
      </c>
      <c r="F115" s="35">
        <v>191</v>
      </c>
      <c r="G115" s="28">
        <f>L115*6</f>
        <v>42</v>
      </c>
      <c r="H115" s="24"/>
      <c r="I115" s="28">
        <f>G115+H115</f>
        <v>42</v>
      </c>
      <c r="K115" s="29">
        <f>(200-F115)*(75/100)</f>
        <v>6.75</v>
      </c>
      <c r="L115" s="35">
        <v>7</v>
      </c>
      <c r="M115" s="29">
        <f>IF(K115&gt;38,38,K115)</f>
        <v>6.75</v>
      </c>
      <c r="N115" s="24" t="s">
        <v>528</v>
      </c>
    </row>
    <row r="116" spans="1:16" s="28" customFormat="1">
      <c r="A116" s="28">
        <v>66</v>
      </c>
      <c r="B116" s="35">
        <v>23260</v>
      </c>
      <c r="C116" s="35" t="s">
        <v>343</v>
      </c>
      <c r="D116" s="35" t="s">
        <v>17</v>
      </c>
      <c r="E116" s="35"/>
      <c r="F116" s="35">
        <v>187</v>
      </c>
      <c r="G116" s="28">
        <f>L116*6</f>
        <v>60</v>
      </c>
      <c r="I116" s="28">
        <f>G116+H116</f>
        <v>60</v>
      </c>
      <c r="K116" s="29">
        <f>(200-F116)*(75/100)</f>
        <v>9.75</v>
      </c>
      <c r="L116" s="35">
        <v>10</v>
      </c>
      <c r="M116" s="29">
        <f>IF(K116&gt;38,38,K116)</f>
        <v>9.75</v>
      </c>
      <c r="N116" s="24" t="s">
        <v>528</v>
      </c>
      <c r="O116" s="31"/>
      <c r="P116" s="27"/>
    </row>
    <row r="117" spans="1:16" s="28" customFormat="1">
      <c r="A117" s="24">
        <v>67</v>
      </c>
      <c r="B117" s="28">
        <v>20083</v>
      </c>
      <c r="C117" s="28" t="s">
        <v>156</v>
      </c>
      <c r="D117" s="28" t="s">
        <v>34</v>
      </c>
      <c r="F117" s="35">
        <v>175</v>
      </c>
      <c r="G117" s="28">
        <f>L117*6</f>
        <v>114</v>
      </c>
      <c r="I117" s="28">
        <f>G117+H117</f>
        <v>114</v>
      </c>
      <c r="K117" s="29">
        <f>(200-F117)*(75/100)</f>
        <v>18.75</v>
      </c>
      <c r="L117" s="35">
        <v>19</v>
      </c>
      <c r="M117" s="29">
        <f>IF(K117&gt;38,38,K117)</f>
        <v>18.75</v>
      </c>
      <c r="N117" s="24" t="s">
        <v>528</v>
      </c>
      <c r="O117" s="31"/>
      <c r="P117" s="27"/>
    </row>
    <row r="118" spans="1:16" s="28" customFormat="1">
      <c r="A118" s="28">
        <v>68</v>
      </c>
      <c r="B118" s="28">
        <v>22195</v>
      </c>
      <c r="C118" s="28" t="s">
        <v>42</v>
      </c>
      <c r="D118" s="28" t="s">
        <v>17</v>
      </c>
      <c r="F118" s="35">
        <v>190</v>
      </c>
      <c r="G118" s="28">
        <f>L118*6</f>
        <v>48</v>
      </c>
      <c r="I118" s="28">
        <f>G118+H118</f>
        <v>48</v>
      </c>
      <c r="K118" s="29">
        <f>(200-F118)*(75/100)</f>
        <v>7.5</v>
      </c>
      <c r="L118" s="35">
        <v>8</v>
      </c>
      <c r="M118" s="29">
        <f>IF(K118&gt;38,38,K118)</f>
        <v>7.5</v>
      </c>
      <c r="N118" s="24" t="s">
        <v>528</v>
      </c>
    </row>
    <row r="119" spans="1:16" s="28" customFormat="1">
      <c r="A119" s="24">
        <v>69</v>
      </c>
      <c r="B119" s="28">
        <v>17152</v>
      </c>
      <c r="C119" s="28" t="s">
        <v>28</v>
      </c>
      <c r="D119" s="28" t="s">
        <v>14</v>
      </c>
      <c r="F119" s="35">
        <v>188</v>
      </c>
      <c r="G119" s="28">
        <f>L119*6</f>
        <v>54</v>
      </c>
      <c r="H119" s="24"/>
      <c r="I119" s="28">
        <f>G119+H119</f>
        <v>54</v>
      </c>
      <c r="K119" s="29">
        <f>(200-F119)*(75/100)</f>
        <v>9</v>
      </c>
      <c r="L119" s="35">
        <v>9</v>
      </c>
      <c r="M119" s="29">
        <f>IF(K119&lt;0,0,K119)</f>
        <v>9</v>
      </c>
      <c r="N119" s="24" t="s">
        <v>528</v>
      </c>
    </row>
    <row r="120" spans="1:16" s="28" customFormat="1">
      <c r="A120" s="28">
        <v>70</v>
      </c>
      <c r="B120" s="28">
        <v>21177</v>
      </c>
      <c r="C120" s="28" t="s">
        <v>231</v>
      </c>
      <c r="D120" s="28" t="s">
        <v>24</v>
      </c>
      <c r="F120" s="28">
        <v>188</v>
      </c>
      <c r="G120" s="28">
        <f>L120*6</f>
        <v>54</v>
      </c>
      <c r="I120" s="28">
        <f>G120+H120</f>
        <v>54</v>
      </c>
      <c r="K120" s="29">
        <f>(200-F120)*(75/100)</f>
        <v>9</v>
      </c>
      <c r="L120" s="35">
        <v>9</v>
      </c>
      <c r="M120" s="29">
        <f>IF(K120&gt;38,38,K120)</f>
        <v>9</v>
      </c>
      <c r="N120" s="24" t="s">
        <v>528</v>
      </c>
    </row>
    <row r="121" spans="1:16" s="28" customFormat="1">
      <c r="A121" s="24">
        <v>71</v>
      </c>
      <c r="B121" s="24">
        <v>24406</v>
      </c>
      <c r="C121" s="24" t="s">
        <v>396</v>
      </c>
      <c r="D121" s="24" t="s">
        <v>17</v>
      </c>
      <c r="E121" s="24"/>
      <c r="F121" s="24">
        <v>210</v>
      </c>
      <c r="G121" s="28">
        <f>L121*6</f>
        <v>0</v>
      </c>
      <c r="I121" s="28">
        <f>G121+H121</f>
        <v>0</v>
      </c>
      <c r="K121" s="29">
        <f>(200-F121)*(75/100)</f>
        <v>-7.5</v>
      </c>
      <c r="L121" s="35">
        <v>0</v>
      </c>
      <c r="M121" s="29">
        <f>IF(K121&gt;38,38,K121)</f>
        <v>-7.5</v>
      </c>
      <c r="N121" s="24" t="s">
        <v>528</v>
      </c>
    </row>
    <row r="122" spans="1:16" s="28" customFormat="1">
      <c r="A122" s="28">
        <v>72</v>
      </c>
      <c r="B122" s="28">
        <v>23111</v>
      </c>
      <c r="C122" s="28" t="s">
        <v>309</v>
      </c>
      <c r="D122" s="28" t="s">
        <v>19</v>
      </c>
      <c r="F122" s="35">
        <v>131</v>
      </c>
      <c r="G122" s="28">
        <f>L122*6</f>
        <v>228</v>
      </c>
      <c r="I122" s="28">
        <f>G122+H122</f>
        <v>228</v>
      </c>
      <c r="K122" s="29">
        <f>(200-F122)*(75/100)</f>
        <v>51.75</v>
      </c>
      <c r="L122" s="35">
        <v>38</v>
      </c>
      <c r="M122" s="29">
        <f>IF(K122&gt;38,38,K122)</f>
        <v>38</v>
      </c>
      <c r="N122" s="24" t="s">
        <v>528</v>
      </c>
    </row>
    <row r="123" spans="1:16" s="28" customFormat="1">
      <c r="A123" s="24">
        <v>73</v>
      </c>
      <c r="B123" s="24">
        <v>24121</v>
      </c>
      <c r="C123" s="24" t="s">
        <v>398</v>
      </c>
      <c r="D123" s="24" t="s">
        <v>17</v>
      </c>
      <c r="E123" s="24"/>
      <c r="F123" s="35">
        <v>166</v>
      </c>
      <c r="G123" s="28">
        <f>L123*6</f>
        <v>156</v>
      </c>
      <c r="I123" s="28">
        <f>G123+H123</f>
        <v>156</v>
      </c>
      <c r="K123" s="29">
        <f>(200-F123)*(75/100)</f>
        <v>25.5</v>
      </c>
      <c r="L123" s="35">
        <v>26</v>
      </c>
      <c r="M123" s="29">
        <f>IF(K123&gt;38,38,K123)</f>
        <v>25.5</v>
      </c>
      <c r="N123" s="24" t="s">
        <v>528</v>
      </c>
      <c r="O123" s="31"/>
      <c r="P123" s="27"/>
    </row>
    <row r="124" spans="1:16" s="28" customFormat="1">
      <c r="A124" s="28">
        <v>74</v>
      </c>
      <c r="B124" s="24">
        <v>24941</v>
      </c>
      <c r="C124" s="24" t="s">
        <v>496</v>
      </c>
      <c r="D124" s="24" t="s">
        <v>57</v>
      </c>
      <c r="E124" s="24"/>
      <c r="F124" s="35">
        <v>150</v>
      </c>
      <c r="G124" s="28">
        <f>L124*6</f>
        <v>228</v>
      </c>
      <c r="I124" s="28">
        <f>G124+H124</f>
        <v>228</v>
      </c>
      <c r="K124" s="29">
        <f>(200-F124)*(75/100)</f>
        <v>37.5</v>
      </c>
      <c r="L124" s="35">
        <v>38</v>
      </c>
      <c r="M124" s="29">
        <f>IF(K124&gt;38,38,K124)</f>
        <v>37.5</v>
      </c>
      <c r="N124" s="24" t="s">
        <v>528</v>
      </c>
    </row>
    <row r="125" spans="1:16" s="28" customFormat="1">
      <c r="A125" s="24">
        <v>75</v>
      </c>
      <c r="B125" s="28">
        <v>22285</v>
      </c>
      <c r="C125" s="28" t="s">
        <v>183</v>
      </c>
      <c r="D125" s="28" t="s">
        <v>12</v>
      </c>
      <c r="F125" s="24">
        <v>177</v>
      </c>
      <c r="G125" s="28">
        <f>L125*6</f>
        <v>102</v>
      </c>
      <c r="I125" s="28">
        <f>G125+H125</f>
        <v>102</v>
      </c>
      <c r="K125" s="29">
        <f>(200-F125)*(75/100)</f>
        <v>17.25</v>
      </c>
      <c r="L125" s="35">
        <v>17</v>
      </c>
      <c r="M125" s="29">
        <f>IF(K125&gt;38,38,K125)</f>
        <v>17.25</v>
      </c>
      <c r="N125" s="24" t="s">
        <v>528</v>
      </c>
    </row>
    <row r="126" spans="1:16" s="28" customFormat="1">
      <c r="A126" s="28">
        <v>76</v>
      </c>
      <c r="B126" s="35">
        <v>23395</v>
      </c>
      <c r="C126" s="35" t="s">
        <v>350</v>
      </c>
      <c r="D126" s="35" t="s">
        <v>12</v>
      </c>
      <c r="E126" s="35"/>
      <c r="F126" s="35">
        <v>187</v>
      </c>
      <c r="G126" s="28">
        <f>L126*6</f>
        <v>60</v>
      </c>
      <c r="H126" s="24"/>
      <c r="I126" s="28">
        <f>G126+H126</f>
        <v>60</v>
      </c>
      <c r="K126" s="29">
        <f>(200-F126)*(75/100)</f>
        <v>9.75</v>
      </c>
      <c r="L126" s="35">
        <v>10</v>
      </c>
      <c r="M126" s="29">
        <f>IF(K126&gt;38,38,K126)</f>
        <v>9.75</v>
      </c>
      <c r="N126" s="24" t="s">
        <v>528</v>
      </c>
    </row>
    <row r="127" spans="1:16" s="28" customFormat="1">
      <c r="A127" s="24">
        <v>77</v>
      </c>
      <c r="B127" s="28">
        <v>21704</v>
      </c>
      <c r="C127" s="28" t="s">
        <v>166</v>
      </c>
      <c r="D127" s="28" t="s">
        <v>24</v>
      </c>
      <c r="F127" s="28">
        <v>187</v>
      </c>
      <c r="G127" s="28">
        <f>L127*6</f>
        <v>60</v>
      </c>
      <c r="H127" s="24"/>
      <c r="I127" s="28">
        <f>G127+H127</f>
        <v>60</v>
      </c>
      <c r="K127" s="29">
        <f>(200-F127)*(75/100)</f>
        <v>9.75</v>
      </c>
      <c r="L127" s="35">
        <v>10</v>
      </c>
      <c r="M127" s="29">
        <f>IF(K127&gt;38,38,K127)</f>
        <v>9.75</v>
      </c>
      <c r="N127" s="24" t="s">
        <v>528</v>
      </c>
    </row>
    <row r="128" spans="1:16" s="28" customFormat="1">
      <c r="A128" s="28">
        <v>78</v>
      </c>
      <c r="B128" s="35">
        <v>24001</v>
      </c>
      <c r="C128" s="35" t="s">
        <v>375</v>
      </c>
      <c r="D128" s="24" t="s">
        <v>24</v>
      </c>
      <c r="E128" s="24"/>
      <c r="F128" s="35">
        <v>189</v>
      </c>
      <c r="G128" s="28">
        <f>L128*6</f>
        <v>48</v>
      </c>
      <c r="H128" s="24"/>
      <c r="I128" s="28">
        <f>G128+H128</f>
        <v>48</v>
      </c>
      <c r="J128" s="24" t="s">
        <v>294</v>
      </c>
      <c r="K128" s="29">
        <f>(200-F128)*(75/100)</f>
        <v>8.25</v>
      </c>
      <c r="L128" s="35">
        <v>8</v>
      </c>
      <c r="M128" s="29">
        <f>IF(K128&gt;38,38,K128)</f>
        <v>8.25</v>
      </c>
      <c r="N128" s="24" t="s">
        <v>528</v>
      </c>
    </row>
    <row r="129" spans="1:16" s="28" customFormat="1">
      <c r="A129" s="24">
        <v>79</v>
      </c>
      <c r="B129" s="35">
        <v>23345</v>
      </c>
      <c r="C129" s="35" t="s">
        <v>347</v>
      </c>
      <c r="D129" s="35" t="s">
        <v>19</v>
      </c>
      <c r="E129" s="35"/>
      <c r="F129" s="35">
        <v>161</v>
      </c>
      <c r="G129" s="28">
        <f>L129*6</f>
        <v>174</v>
      </c>
      <c r="H129" s="35"/>
      <c r="I129" s="28">
        <f>G129+H129</f>
        <v>174</v>
      </c>
      <c r="K129" s="29">
        <f>(200-F129)*(75/100)</f>
        <v>29.25</v>
      </c>
      <c r="L129" s="35">
        <v>29</v>
      </c>
      <c r="M129" s="29">
        <f>IF(K129&gt;38,38,K129)</f>
        <v>29.25</v>
      </c>
      <c r="N129" s="24" t="s">
        <v>528</v>
      </c>
      <c r="O129" s="31"/>
      <c r="P129" s="27"/>
    </row>
    <row r="130" spans="1:16" s="28" customFormat="1">
      <c r="A130" s="28">
        <v>80</v>
      </c>
      <c r="B130" s="28">
        <v>21649</v>
      </c>
      <c r="C130" s="28" t="s">
        <v>207</v>
      </c>
      <c r="D130" s="28" t="s">
        <v>24</v>
      </c>
      <c r="E130" s="24" t="s">
        <v>540</v>
      </c>
      <c r="F130" s="28">
        <v>184</v>
      </c>
      <c r="G130" s="28">
        <f>L130*6</f>
        <v>72</v>
      </c>
      <c r="I130" s="28">
        <f>G130+H130</f>
        <v>72</v>
      </c>
      <c r="K130" s="29">
        <f>(200-F130)*(75/100)</f>
        <v>12</v>
      </c>
      <c r="L130" s="35">
        <v>12</v>
      </c>
      <c r="M130" s="29">
        <f>IF(K130&lt;0,0,K130)</f>
        <v>12</v>
      </c>
      <c r="N130" s="24" t="s">
        <v>528</v>
      </c>
      <c r="O130" s="31"/>
      <c r="P130" s="27"/>
    </row>
    <row r="131" spans="1:16" s="28" customFormat="1">
      <c r="A131" s="24">
        <v>81</v>
      </c>
      <c r="B131" s="28">
        <v>21088</v>
      </c>
      <c r="C131" s="28" t="s">
        <v>26</v>
      </c>
      <c r="D131" s="24" t="s">
        <v>19</v>
      </c>
      <c r="F131" s="35">
        <v>178</v>
      </c>
      <c r="G131" s="28">
        <f>L131*6</f>
        <v>102</v>
      </c>
      <c r="H131" s="24"/>
      <c r="I131" s="28">
        <f>G131+H131</f>
        <v>102</v>
      </c>
      <c r="K131" s="29">
        <f>(200-F131)*(75/100)</f>
        <v>16.5</v>
      </c>
      <c r="L131" s="35">
        <v>17</v>
      </c>
      <c r="M131" s="29">
        <f>IF(K131&lt;0,0,K131)</f>
        <v>16.5</v>
      </c>
      <c r="N131" s="24" t="s">
        <v>528</v>
      </c>
      <c r="O131" s="31"/>
      <c r="P131" s="27"/>
    </row>
    <row r="132" spans="1:16" s="28" customFormat="1">
      <c r="A132" s="28">
        <v>82</v>
      </c>
      <c r="B132" s="24">
        <v>22886</v>
      </c>
      <c r="C132" s="24" t="s">
        <v>542</v>
      </c>
      <c r="D132" s="24" t="s">
        <v>57</v>
      </c>
      <c r="F132" s="35">
        <v>127</v>
      </c>
      <c r="G132" s="28">
        <f>L132*6</f>
        <v>228</v>
      </c>
      <c r="H132" s="24"/>
      <c r="I132" s="28">
        <f>G132+H132</f>
        <v>228</v>
      </c>
      <c r="K132" s="29">
        <f>(200-F132)*(75/100)</f>
        <v>54.75</v>
      </c>
      <c r="L132" s="35">
        <v>38</v>
      </c>
      <c r="M132" s="29">
        <f>IF(K132&lt;0,0,K132)</f>
        <v>54.75</v>
      </c>
      <c r="N132" s="24" t="s">
        <v>528</v>
      </c>
      <c r="O132" s="31"/>
      <c r="P132" s="27"/>
    </row>
    <row r="133" spans="1:16" s="28" customFormat="1">
      <c r="A133" s="24">
        <v>83</v>
      </c>
      <c r="B133">
        <v>23451</v>
      </c>
      <c r="C133" s="35" t="s">
        <v>352</v>
      </c>
      <c r="D133" t="s">
        <v>24</v>
      </c>
      <c r="E133"/>
      <c r="F133" s="35">
        <v>180</v>
      </c>
      <c r="G133" s="28">
        <f>L133*6</f>
        <v>90</v>
      </c>
      <c r="H133" s="24"/>
      <c r="I133" s="28">
        <f>G133+H133</f>
        <v>90</v>
      </c>
      <c r="K133" s="29">
        <f>(200-F133)*(75/100)</f>
        <v>15</v>
      </c>
      <c r="L133" s="35">
        <v>15</v>
      </c>
      <c r="M133" s="29">
        <f>IF(K133&lt;0,0,K133)</f>
        <v>15</v>
      </c>
      <c r="N133" s="24" t="s">
        <v>528</v>
      </c>
    </row>
    <row r="134" spans="1:16" s="28" customFormat="1">
      <c r="A134" s="28">
        <v>84</v>
      </c>
      <c r="B134" s="28">
        <v>21888</v>
      </c>
      <c r="C134" s="28" t="s">
        <v>102</v>
      </c>
      <c r="D134" s="28" t="s">
        <v>36</v>
      </c>
      <c r="F134" s="35">
        <v>173</v>
      </c>
      <c r="G134" s="28">
        <f>L134*6</f>
        <v>120</v>
      </c>
      <c r="I134" s="28">
        <f>G134+H134</f>
        <v>120</v>
      </c>
      <c r="K134" s="29">
        <f>(200-F134)*(75/100)</f>
        <v>20.25</v>
      </c>
      <c r="L134" s="35">
        <v>20</v>
      </c>
      <c r="M134" s="29">
        <f>IF(K134&gt;38,38,K134)</f>
        <v>20.25</v>
      </c>
      <c r="N134" s="24" t="s">
        <v>528</v>
      </c>
    </row>
    <row r="135" spans="1:16" s="28" customFormat="1">
      <c r="A135" s="24">
        <v>85</v>
      </c>
      <c r="B135" s="28">
        <v>22861</v>
      </c>
      <c r="C135" s="28" t="s">
        <v>269</v>
      </c>
      <c r="D135" s="28" t="s">
        <v>14</v>
      </c>
      <c r="F135" s="35">
        <v>192</v>
      </c>
      <c r="G135" s="28">
        <f>L135*6</f>
        <v>36</v>
      </c>
      <c r="I135" s="28">
        <f>G135+H135</f>
        <v>36</v>
      </c>
      <c r="K135" s="29">
        <f>(200-F135)*(75/100)</f>
        <v>6</v>
      </c>
      <c r="L135" s="35">
        <v>6</v>
      </c>
      <c r="M135" s="29">
        <f>IF(K135&gt;38,38,K135)</f>
        <v>6</v>
      </c>
      <c r="N135" s="24" t="s">
        <v>528</v>
      </c>
    </row>
    <row r="136" spans="1:16" s="28" customFormat="1">
      <c r="A136" s="28">
        <v>86</v>
      </c>
      <c r="B136" s="28">
        <v>21885</v>
      </c>
      <c r="C136" s="28" t="s">
        <v>271</v>
      </c>
      <c r="D136" s="28" t="s">
        <v>36</v>
      </c>
      <c r="F136" s="28">
        <v>172</v>
      </c>
      <c r="G136" s="28">
        <f>L136*6</f>
        <v>126</v>
      </c>
      <c r="I136" s="28">
        <f>G136+H136</f>
        <v>126</v>
      </c>
      <c r="K136" s="29">
        <f>(200-F136)*(75/100)</f>
        <v>21</v>
      </c>
      <c r="L136" s="35">
        <v>21</v>
      </c>
      <c r="M136" s="29">
        <f>IF(K136&gt;38,38,K136)</f>
        <v>21</v>
      </c>
      <c r="N136" s="24" t="s">
        <v>528</v>
      </c>
    </row>
    <row r="137" spans="1:16" s="28" customFormat="1">
      <c r="A137" s="24">
        <v>87</v>
      </c>
      <c r="B137" s="28">
        <v>22263</v>
      </c>
      <c r="C137" s="28" t="s">
        <v>225</v>
      </c>
      <c r="D137" s="28" t="s">
        <v>24</v>
      </c>
      <c r="F137" s="35">
        <v>202</v>
      </c>
      <c r="G137" s="28">
        <f>L137*6</f>
        <v>0</v>
      </c>
      <c r="I137" s="28">
        <f>G137+H137</f>
        <v>0</v>
      </c>
      <c r="K137" s="29">
        <f>(200-F137)*(75/100)</f>
        <v>-1.5</v>
      </c>
      <c r="L137" s="35">
        <v>0</v>
      </c>
      <c r="M137" s="29">
        <f>IF(K137&lt;0,0,K137)</f>
        <v>0</v>
      </c>
      <c r="N137" s="24" t="s">
        <v>528</v>
      </c>
    </row>
    <row r="138" spans="1:16" s="28" customFormat="1">
      <c r="A138" s="28">
        <v>88</v>
      </c>
      <c r="B138" s="35">
        <v>23486</v>
      </c>
      <c r="C138" s="35" t="s">
        <v>359</v>
      </c>
      <c r="D138" s="35" t="s">
        <v>57</v>
      </c>
      <c r="E138" s="35"/>
      <c r="F138" s="35">
        <v>176</v>
      </c>
      <c r="G138" s="28">
        <f>L138*6</f>
        <v>108</v>
      </c>
      <c r="H138" s="35"/>
      <c r="I138" s="28">
        <f>G138+H138</f>
        <v>108</v>
      </c>
      <c r="K138" s="29">
        <f>(200-F138)*(75/100)</f>
        <v>18</v>
      </c>
      <c r="L138" s="35">
        <v>18</v>
      </c>
      <c r="M138" s="29">
        <f>IF(K138&gt;38,38,K138)</f>
        <v>18</v>
      </c>
      <c r="N138" s="24" t="s">
        <v>528</v>
      </c>
    </row>
    <row r="139" spans="1:16" s="28" customFormat="1">
      <c r="A139" s="24">
        <v>89</v>
      </c>
      <c r="B139" s="28">
        <v>23003</v>
      </c>
      <c r="C139" s="28" t="s">
        <v>270</v>
      </c>
      <c r="D139" s="28" t="s">
        <v>24</v>
      </c>
      <c r="F139" s="35">
        <v>178</v>
      </c>
      <c r="G139" s="28">
        <f>L139*6</f>
        <v>102</v>
      </c>
      <c r="I139" s="28">
        <f>G139+H139</f>
        <v>102</v>
      </c>
      <c r="K139" s="29">
        <f>(200-F139)*(75/100)</f>
        <v>16.5</v>
      </c>
      <c r="L139" s="35">
        <v>17</v>
      </c>
      <c r="M139" s="29">
        <f>IF(K139&gt;38,38,K139)</f>
        <v>16.5</v>
      </c>
      <c r="N139" s="24" t="s">
        <v>528</v>
      </c>
    </row>
    <row r="140" spans="1:16" s="28" customFormat="1">
      <c r="A140" s="28">
        <v>90</v>
      </c>
      <c r="B140" s="24">
        <v>24827</v>
      </c>
      <c r="C140" s="24" t="s">
        <v>490</v>
      </c>
      <c r="D140" s="24" t="s">
        <v>19</v>
      </c>
      <c r="E140" s="24" t="s">
        <v>540</v>
      </c>
      <c r="F140" s="35">
        <v>117</v>
      </c>
      <c r="G140" s="28">
        <f>L140*6</f>
        <v>228</v>
      </c>
      <c r="I140" s="24">
        <f>G140+H140</f>
        <v>228</v>
      </c>
      <c r="J140" s="24" t="s">
        <v>294</v>
      </c>
      <c r="K140" s="29">
        <f>(200-F140)*(75/100)</f>
        <v>62.25</v>
      </c>
      <c r="L140" s="35">
        <v>38</v>
      </c>
      <c r="M140" s="29">
        <f>IF(K140&gt;38,38,K140)</f>
        <v>38</v>
      </c>
      <c r="N140" s="24" t="s">
        <v>528</v>
      </c>
    </row>
    <row r="141" spans="1:16" s="28" customFormat="1">
      <c r="A141" s="24">
        <v>91</v>
      </c>
      <c r="B141" s="28">
        <v>22551</v>
      </c>
      <c r="C141" s="28" t="s">
        <v>163</v>
      </c>
      <c r="D141" s="28" t="s">
        <v>24</v>
      </c>
      <c r="F141" s="35">
        <v>174</v>
      </c>
      <c r="G141" s="28">
        <f>L141*6</f>
        <v>120</v>
      </c>
      <c r="I141" s="28">
        <f>G141+H141</f>
        <v>120</v>
      </c>
      <c r="K141" s="29">
        <f>(200-F141)*(75/100)</f>
        <v>19.5</v>
      </c>
      <c r="L141" s="35">
        <v>20</v>
      </c>
      <c r="M141" s="29">
        <f>IF(K141&gt;38,38,K141)</f>
        <v>19.5</v>
      </c>
      <c r="N141" s="24" t="s">
        <v>528</v>
      </c>
    </row>
    <row r="142" spans="1:16" s="28" customFormat="1">
      <c r="A142" s="28">
        <v>92</v>
      </c>
      <c r="B142" s="24">
        <v>20938</v>
      </c>
      <c r="C142" s="24" t="s">
        <v>91</v>
      </c>
      <c r="D142" s="24" t="s">
        <v>14</v>
      </c>
      <c r="E142" s="24"/>
      <c r="F142" s="35">
        <v>170</v>
      </c>
      <c r="G142" s="28">
        <f>L142*6</f>
        <v>138</v>
      </c>
      <c r="I142" s="28">
        <f>G142+H142</f>
        <v>138</v>
      </c>
      <c r="K142" s="29">
        <f>(200-F142)*(75/100)</f>
        <v>22.5</v>
      </c>
      <c r="L142" s="35">
        <v>23</v>
      </c>
      <c r="M142" s="29">
        <f>IF(K142&gt;38,38,K142)</f>
        <v>22.5</v>
      </c>
      <c r="N142" s="24" t="s">
        <v>528</v>
      </c>
    </row>
    <row r="143" spans="1:16" s="28" customFormat="1">
      <c r="A143" s="24">
        <v>93</v>
      </c>
      <c r="B143" s="24">
        <v>23546</v>
      </c>
      <c r="C143" s="24" t="s">
        <v>491</v>
      </c>
      <c r="D143" s="24" t="s">
        <v>24</v>
      </c>
      <c r="E143" s="24"/>
      <c r="F143" s="35">
        <v>153</v>
      </c>
      <c r="G143" s="28">
        <f>L143*6</f>
        <v>210</v>
      </c>
      <c r="I143" s="28">
        <f>G143+H143</f>
        <v>210</v>
      </c>
      <c r="J143" s="24" t="s">
        <v>294</v>
      </c>
      <c r="K143" s="29">
        <f>(200-F143)*(75/100)</f>
        <v>35.25</v>
      </c>
      <c r="L143" s="35">
        <v>35</v>
      </c>
      <c r="M143" s="29">
        <f>IF(K143&gt;38,38,K143)</f>
        <v>35.25</v>
      </c>
      <c r="N143" s="24" t="s">
        <v>528</v>
      </c>
    </row>
    <row r="144" spans="1:16" s="28" customFormat="1">
      <c r="A144" s="28">
        <v>94</v>
      </c>
      <c r="B144" s="24">
        <v>24303</v>
      </c>
      <c r="C144" s="24" t="s">
        <v>413</v>
      </c>
      <c r="D144" s="24" t="s">
        <v>24</v>
      </c>
      <c r="E144" s="24"/>
      <c r="F144" s="35">
        <v>213</v>
      </c>
      <c r="G144" s="28">
        <f>L144*6</f>
        <v>0</v>
      </c>
      <c r="I144" s="28">
        <f>G144+H144</f>
        <v>0</v>
      </c>
      <c r="K144" s="29">
        <f>(200-F144)*(75/100)</f>
        <v>-9.75</v>
      </c>
      <c r="L144" s="35">
        <v>0</v>
      </c>
      <c r="M144" s="29">
        <f>IF(K144&gt;38,38,K144)</f>
        <v>-9.75</v>
      </c>
      <c r="N144" s="24" t="s">
        <v>528</v>
      </c>
    </row>
    <row r="145" spans="1:16" s="28" customFormat="1">
      <c r="A145" s="24">
        <v>95</v>
      </c>
      <c r="B145" s="24">
        <v>24382</v>
      </c>
      <c r="C145" s="24" t="s">
        <v>415</v>
      </c>
      <c r="D145" s="24" t="s">
        <v>17</v>
      </c>
      <c r="E145" s="24" t="s">
        <v>540</v>
      </c>
      <c r="F145" s="24">
        <v>113</v>
      </c>
      <c r="G145" s="28">
        <f>L145*6</f>
        <v>228</v>
      </c>
      <c r="I145" s="28">
        <f>G145+H145</f>
        <v>228</v>
      </c>
      <c r="J145" s="24" t="s">
        <v>294</v>
      </c>
      <c r="K145" s="29">
        <f>(200-F145)*(75/100)</f>
        <v>65.25</v>
      </c>
      <c r="L145" s="35">
        <v>38</v>
      </c>
      <c r="M145" s="29">
        <f>IF(K145&gt;38,38,K145)</f>
        <v>38</v>
      </c>
      <c r="N145" s="24" t="s">
        <v>528</v>
      </c>
    </row>
    <row r="146" spans="1:16" s="28" customFormat="1">
      <c r="A146" s="28">
        <v>96</v>
      </c>
      <c r="B146" s="24">
        <v>24677</v>
      </c>
      <c r="C146" s="24" t="s">
        <v>467</v>
      </c>
      <c r="D146" s="24" t="s">
        <v>57</v>
      </c>
      <c r="E146" s="24" t="s">
        <v>540</v>
      </c>
      <c r="F146" s="24">
        <v>145</v>
      </c>
      <c r="G146" s="28">
        <f>L146*6</f>
        <v>228</v>
      </c>
      <c r="I146" s="24">
        <f>G146+H146</f>
        <v>228</v>
      </c>
      <c r="J146" s="24"/>
      <c r="K146" s="29">
        <f>(200-F146)*(75/100)</f>
        <v>41.25</v>
      </c>
      <c r="L146" s="35">
        <v>38</v>
      </c>
      <c r="M146" s="29">
        <f>IF(K146&gt;38,38,K146)</f>
        <v>38</v>
      </c>
      <c r="N146" s="24" t="s">
        <v>528</v>
      </c>
    </row>
    <row r="147" spans="1:16" s="28" customFormat="1">
      <c r="A147" s="24">
        <v>97</v>
      </c>
      <c r="B147" s="28">
        <v>22880</v>
      </c>
      <c r="C147" s="28" t="s">
        <v>279</v>
      </c>
      <c r="D147" s="28" t="s">
        <v>19</v>
      </c>
      <c r="F147" s="35">
        <v>178</v>
      </c>
      <c r="G147" s="28">
        <f>L147*6</f>
        <v>102</v>
      </c>
      <c r="I147" s="28">
        <f>G147+H147</f>
        <v>102</v>
      </c>
      <c r="K147" s="29">
        <f>(200-F147)*(75/100)</f>
        <v>16.5</v>
      </c>
      <c r="L147" s="35">
        <v>17</v>
      </c>
      <c r="M147" s="29">
        <f>IF(K147&gt;38,38,K147)</f>
        <v>16.5</v>
      </c>
      <c r="N147" s="24" t="s">
        <v>528</v>
      </c>
    </row>
    <row r="148" spans="1:16" s="28" customFormat="1">
      <c r="A148" s="28">
        <v>98</v>
      </c>
      <c r="B148" s="24">
        <v>24885</v>
      </c>
      <c r="C148" s="24" t="s">
        <v>492</v>
      </c>
      <c r="D148" s="24" t="s">
        <v>19</v>
      </c>
      <c r="E148" s="24"/>
      <c r="F148" s="35">
        <v>152</v>
      </c>
      <c r="G148" s="28">
        <f>L148*6</f>
        <v>216</v>
      </c>
      <c r="I148" s="24">
        <f>G148+H148</f>
        <v>216</v>
      </c>
      <c r="K148" s="29">
        <f>(200-F148)*(75/100)</f>
        <v>36</v>
      </c>
      <c r="L148" s="35">
        <v>36</v>
      </c>
      <c r="M148" s="29">
        <f>IF(K148&gt;38,38,K148)</f>
        <v>36</v>
      </c>
      <c r="N148" s="24" t="s">
        <v>528</v>
      </c>
      <c r="O148" s="33"/>
      <c r="P148" s="34"/>
    </row>
    <row r="149" spans="1:16" s="28" customFormat="1">
      <c r="A149" s="24">
        <v>99</v>
      </c>
      <c r="B149" s="28">
        <v>22261</v>
      </c>
      <c r="C149" s="28" t="s">
        <v>60</v>
      </c>
      <c r="D149" s="28" t="s">
        <v>24</v>
      </c>
      <c r="F149" s="35">
        <v>170</v>
      </c>
      <c r="G149" s="28">
        <f>L149*6</f>
        <v>138</v>
      </c>
      <c r="I149" s="28">
        <f>G149+H149</f>
        <v>138</v>
      </c>
      <c r="K149" s="29">
        <f>(200-F149)*(75/100)</f>
        <v>22.5</v>
      </c>
      <c r="L149" s="35">
        <v>23</v>
      </c>
      <c r="M149" s="29">
        <f>IF(K149&gt;38,38,K149)</f>
        <v>22.5</v>
      </c>
      <c r="N149" s="24" t="s">
        <v>528</v>
      </c>
    </row>
    <row r="150" spans="1:16" s="28" customFormat="1">
      <c r="A150" s="28">
        <v>100</v>
      </c>
      <c r="B150" s="28">
        <v>17103</v>
      </c>
      <c r="C150" s="28" t="s">
        <v>21</v>
      </c>
      <c r="D150" s="28" t="s">
        <v>12</v>
      </c>
      <c r="F150" s="35">
        <v>206</v>
      </c>
      <c r="G150" s="28">
        <f>L150*6</f>
        <v>0</v>
      </c>
      <c r="H150" s="24"/>
      <c r="I150" s="28">
        <f>G150+H150</f>
        <v>0</v>
      </c>
      <c r="K150" s="29">
        <f>(200-F150)*(75/100)</f>
        <v>-4.5</v>
      </c>
      <c r="L150" s="35">
        <v>0</v>
      </c>
      <c r="M150" s="29">
        <f>IF(K150&gt;38,38,K150)</f>
        <v>-4.5</v>
      </c>
      <c r="N150" s="24" t="s">
        <v>528</v>
      </c>
    </row>
    <row r="151" spans="1:16" s="28" customFormat="1">
      <c r="A151" s="24">
        <v>101</v>
      </c>
      <c r="B151" s="28">
        <v>22286</v>
      </c>
      <c r="C151" s="28" t="s">
        <v>143</v>
      </c>
      <c r="D151" s="28" t="s">
        <v>57</v>
      </c>
      <c r="F151" s="35">
        <v>169</v>
      </c>
      <c r="G151" s="28">
        <f>L151*6</f>
        <v>138</v>
      </c>
      <c r="H151" s="24"/>
      <c r="I151" s="28">
        <f>G151+H151</f>
        <v>138</v>
      </c>
      <c r="K151" s="29">
        <f>(200-F151)*(75/100)</f>
        <v>23.25</v>
      </c>
      <c r="L151" s="35">
        <v>23</v>
      </c>
      <c r="M151" s="29">
        <f>IF(K151&gt;38,38,K151)</f>
        <v>23.25</v>
      </c>
      <c r="N151" s="24" t="s">
        <v>528</v>
      </c>
      <c r="O151" s="26"/>
      <c r="P151" s="27"/>
    </row>
    <row r="152" spans="1:16" s="28" customFormat="1">
      <c r="A152" s="28">
        <v>102</v>
      </c>
      <c r="B152" s="24">
        <v>23545</v>
      </c>
      <c r="C152" s="24" t="s">
        <v>521</v>
      </c>
      <c r="D152" s="24" t="s">
        <v>24</v>
      </c>
      <c r="E152" s="24"/>
      <c r="F152" s="35">
        <v>140</v>
      </c>
      <c r="G152" s="28">
        <f>L152*6</f>
        <v>228</v>
      </c>
      <c r="H152" s="24"/>
      <c r="I152" s="28">
        <f>G152+H152</f>
        <v>228</v>
      </c>
      <c r="K152" s="29">
        <f>(200-F152)*(75/100)</f>
        <v>45</v>
      </c>
      <c r="L152" s="35">
        <v>38</v>
      </c>
      <c r="M152" s="29">
        <f>IF(K152&gt;38,38,K152)</f>
        <v>38</v>
      </c>
      <c r="N152" s="24" t="s">
        <v>528</v>
      </c>
      <c r="O152" s="26"/>
      <c r="P152" s="27"/>
    </row>
    <row r="153" spans="1:16" s="28" customFormat="1">
      <c r="A153" s="24">
        <v>103</v>
      </c>
      <c r="B153" s="24">
        <v>25113</v>
      </c>
      <c r="C153" s="24" t="s">
        <v>543</v>
      </c>
      <c r="D153" s="24" t="s">
        <v>24</v>
      </c>
      <c r="E153" s="24"/>
      <c r="F153" s="35">
        <v>214</v>
      </c>
      <c r="G153" s="28">
        <f>L153*6</f>
        <v>0</v>
      </c>
      <c r="H153" s="24"/>
      <c r="I153" s="24">
        <f>G153+H153</f>
        <v>0</v>
      </c>
      <c r="K153" s="29">
        <f>(200-F153)*(75/100)</f>
        <v>-10.5</v>
      </c>
      <c r="L153" s="35">
        <v>0</v>
      </c>
      <c r="M153" s="29">
        <f>IF(K153&gt;38,38,K153)</f>
        <v>-10.5</v>
      </c>
      <c r="N153" s="24" t="s">
        <v>528</v>
      </c>
      <c r="O153" s="26"/>
      <c r="P153" s="27"/>
    </row>
    <row r="154" spans="1:16" s="28" customFormat="1">
      <c r="A154" s="28">
        <v>104</v>
      </c>
      <c r="B154" s="24">
        <v>24369</v>
      </c>
      <c r="C154" s="24" t="s">
        <v>417</v>
      </c>
      <c r="D154" s="24" t="s">
        <v>19</v>
      </c>
      <c r="E154" s="24"/>
      <c r="F154" s="35">
        <v>165</v>
      </c>
      <c r="G154" s="28">
        <f>L154*6</f>
        <v>156</v>
      </c>
      <c r="H154" s="24"/>
      <c r="I154" s="28">
        <f>G154+H154</f>
        <v>156</v>
      </c>
      <c r="J154" s="24"/>
      <c r="K154" s="29">
        <f>(200-F154)*(75/100)</f>
        <v>26.25</v>
      </c>
      <c r="L154" s="35">
        <v>26</v>
      </c>
      <c r="M154" s="29">
        <f>IF(K154&gt;38,38,K154)</f>
        <v>26.25</v>
      </c>
      <c r="N154" s="24" t="s">
        <v>528</v>
      </c>
    </row>
    <row r="155" spans="1:16" s="28" customFormat="1">
      <c r="A155" s="24">
        <v>105</v>
      </c>
      <c r="B155" s="35">
        <v>23305</v>
      </c>
      <c r="C155" s="35" t="s">
        <v>345</v>
      </c>
      <c r="D155" s="35" t="s">
        <v>17</v>
      </c>
      <c r="E155" s="35"/>
      <c r="F155" s="35">
        <v>179</v>
      </c>
      <c r="G155" s="28">
        <f>L155*6</f>
        <v>96</v>
      </c>
      <c r="H155" s="24"/>
      <c r="I155" s="28">
        <f>G155+H155</f>
        <v>96</v>
      </c>
      <c r="K155" s="29">
        <f>(200-F155)*(75/100)</f>
        <v>15.75</v>
      </c>
      <c r="L155" s="35">
        <v>16</v>
      </c>
      <c r="M155" s="29">
        <f>IF(K155&gt;38,38,K155)</f>
        <v>15.75</v>
      </c>
      <c r="N155" s="24" t="s">
        <v>528</v>
      </c>
    </row>
    <row r="156" spans="1:16" s="28" customFormat="1">
      <c r="A156" s="28">
        <v>106</v>
      </c>
      <c r="B156" s="28">
        <v>20234</v>
      </c>
      <c r="C156" s="28" t="s">
        <v>171</v>
      </c>
      <c r="D156" s="28" t="s">
        <v>34</v>
      </c>
      <c r="F156" s="35">
        <v>166</v>
      </c>
      <c r="G156" s="28">
        <f>L156*6</f>
        <v>156</v>
      </c>
      <c r="I156" s="28">
        <f>G156+H156</f>
        <v>156</v>
      </c>
      <c r="K156" s="29">
        <f>(200-F156)*(75/100)</f>
        <v>25.5</v>
      </c>
      <c r="L156" s="35">
        <v>26</v>
      </c>
      <c r="M156" s="29">
        <f>IF(K156&gt;38,38,K156)</f>
        <v>25.5</v>
      </c>
      <c r="N156" s="24" t="s">
        <v>528</v>
      </c>
    </row>
    <row r="157" spans="1:16" s="28" customFormat="1">
      <c r="A157" s="24">
        <v>107</v>
      </c>
      <c r="B157" s="35">
        <v>23565</v>
      </c>
      <c r="C157" s="35" t="s">
        <v>372</v>
      </c>
      <c r="D157" s="35" t="s">
        <v>12</v>
      </c>
      <c r="E157" s="35"/>
      <c r="F157" s="35">
        <v>179</v>
      </c>
      <c r="G157" s="28">
        <f>L157*6</f>
        <v>96</v>
      </c>
      <c r="H157" s="35"/>
      <c r="I157" s="28">
        <f>G157+H157</f>
        <v>96</v>
      </c>
      <c r="K157" s="29">
        <f>(200-F157)*(75/100)</f>
        <v>15.75</v>
      </c>
      <c r="L157" s="35">
        <v>16</v>
      </c>
      <c r="M157" s="29">
        <f>IF(K157&gt;38,38,K157)</f>
        <v>15.75</v>
      </c>
      <c r="N157" s="24" t="s">
        <v>528</v>
      </c>
    </row>
    <row r="158" spans="1:16" s="28" customFormat="1">
      <c r="A158" s="28">
        <v>108</v>
      </c>
      <c r="B158" s="24">
        <v>24140</v>
      </c>
      <c r="C158" s="24" t="s">
        <v>459</v>
      </c>
      <c r="D158" s="24" t="s">
        <v>17</v>
      </c>
      <c r="E158" s="24" t="s">
        <v>540</v>
      </c>
      <c r="F158" s="24">
        <v>186</v>
      </c>
      <c r="G158" s="28">
        <f>L158*6</f>
        <v>66</v>
      </c>
      <c r="I158" s="28">
        <f>G158+H158</f>
        <v>66</v>
      </c>
      <c r="K158" s="29">
        <f>(200-F158)*(75/100)</f>
        <v>10.5</v>
      </c>
      <c r="L158" s="35">
        <v>11</v>
      </c>
      <c r="M158" s="29">
        <f>IF(K158&gt;38,38,K158)</f>
        <v>10.5</v>
      </c>
      <c r="N158" s="24" t="s">
        <v>528</v>
      </c>
    </row>
    <row r="159" spans="1:16" s="28" customFormat="1">
      <c r="A159" s="24">
        <v>109</v>
      </c>
      <c r="B159" s="28">
        <v>22728</v>
      </c>
      <c r="C159" s="28" t="s">
        <v>288</v>
      </c>
      <c r="D159" s="28" t="s">
        <v>19</v>
      </c>
      <c r="E159" s="24" t="s">
        <v>540</v>
      </c>
      <c r="F159" s="35">
        <v>157</v>
      </c>
      <c r="G159" s="28">
        <f>L159*6</f>
        <v>192</v>
      </c>
      <c r="I159" s="28">
        <f>G159+H159</f>
        <v>192</v>
      </c>
      <c r="J159" s="28" t="s">
        <v>294</v>
      </c>
      <c r="K159" s="29">
        <f>(200-F159)*(75/100)</f>
        <v>32.25</v>
      </c>
      <c r="L159" s="35">
        <v>32</v>
      </c>
      <c r="M159" s="29">
        <f>IF(K159&gt;38,38,K159)</f>
        <v>32.25</v>
      </c>
      <c r="N159" s="24" t="s">
        <v>528</v>
      </c>
    </row>
    <row r="160" spans="1:16" s="28" customFormat="1">
      <c r="A160" s="28">
        <v>110</v>
      </c>
      <c r="B160" s="24">
        <v>17277</v>
      </c>
      <c r="C160" s="24" t="s">
        <v>233</v>
      </c>
      <c r="D160" s="24" t="s">
        <v>57</v>
      </c>
      <c r="E160" s="24"/>
      <c r="F160" s="35">
        <v>170</v>
      </c>
      <c r="G160" s="28">
        <f>L160*6</f>
        <v>138</v>
      </c>
      <c r="H160" s="24"/>
      <c r="I160" s="28">
        <f>G160+H160</f>
        <v>138</v>
      </c>
      <c r="K160" s="29">
        <f>(200-F160)*(75/100)</f>
        <v>22.5</v>
      </c>
      <c r="L160" s="35">
        <v>23</v>
      </c>
      <c r="M160" s="29">
        <f>IF(K160&lt;0,0,K160)</f>
        <v>22.5</v>
      </c>
      <c r="N160" s="24" t="s">
        <v>528</v>
      </c>
    </row>
    <row r="161" spans="1:14" s="28" customFormat="1">
      <c r="A161" s="24">
        <v>111</v>
      </c>
      <c r="B161" s="28">
        <v>21089</v>
      </c>
      <c r="C161" s="28" t="s">
        <v>25</v>
      </c>
      <c r="D161" s="28" t="s">
        <v>19</v>
      </c>
      <c r="F161" s="35">
        <v>183</v>
      </c>
      <c r="G161" s="28">
        <f>L161*6</f>
        <v>78</v>
      </c>
      <c r="H161" s="24"/>
      <c r="I161" s="28">
        <f>G161+H161</f>
        <v>78</v>
      </c>
      <c r="K161" s="29">
        <f>(200-F161)*(75/100)</f>
        <v>12.75</v>
      </c>
      <c r="L161" s="35">
        <v>13</v>
      </c>
      <c r="M161" s="29">
        <f>IF(K161&lt;0,0,K161)</f>
        <v>12.75</v>
      </c>
      <c r="N161" s="24" t="s">
        <v>528</v>
      </c>
    </row>
    <row r="162" spans="1:14" s="28" customFormat="1">
      <c r="A162" s="28">
        <v>112</v>
      </c>
      <c r="B162" s="28">
        <v>17272</v>
      </c>
      <c r="C162" s="28" t="s">
        <v>212</v>
      </c>
      <c r="D162" s="28" t="s">
        <v>17</v>
      </c>
      <c r="F162" s="35">
        <v>184</v>
      </c>
      <c r="G162" s="28">
        <f>L162*6</f>
        <v>72</v>
      </c>
      <c r="I162" s="28">
        <f>G162+H162</f>
        <v>72</v>
      </c>
      <c r="K162" s="29">
        <f>(200-F162)*(75/100)</f>
        <v>12</v>
      </c>
      <c r="L162" s="35">
        <v>12</v>
      </c>
      <c r="M162" s="29">
        <f>IF(K162&gt;38,38,K162)</f>
        <v>12</v>
      </c>
      <c r="N162" s="24" t="s">
        <v>528</v>
      </c>
    </row>
    <row r="163" spans="1:14" s="28" customFormat="1">
      <c r="A163" s="24">
        <v>113</v>
      </c>
      <c r="B163" s="35">
        <v>21654</v>
      </c>
      <c r="C163" s="35" t="s">
        <v>234</v>
      </c>
      <c r="D163" s="35" t="s">
        <v>24</v>
      </c>
      <c r="E163" s="24" t="s">
        <v>540</v>
      </c>
      <c r="F163" s="35">
        <v>200</v>
      </c>
      <c r="G163" s="28">
        <f>L163*6</f>
        <v>0</v>
      </c>
      <c r="H163" s="35"/>
      <c r="I163" s="28">
        <f>G163+H163</f>
        <v>0</v>
      </c>
      <c r="K163" s="29">
        <f>(200-F163)*(75/100)</f>
        <v>0</v>
      </c>
      <c r="L163" s="35">
        <v>0</v>
      </c>
      <c r="M163" s="29">
        <f>IF(K163&gt;38,38,K163)</f>
        <v>0</v>
      </c>
      <c r="N163" s="24" t="s">
        <v>528</v>
      </c>
    </row>
    <row r="164" spans="1:14" s="28" customFormat="1">
      <c r="A164" s="28">
        <v>114</v>
      </c>
      <c r="B164" s="28">
        <v>22843</v>
      </c>
      <c r="C164" s="28" t="s">
        <v>302</v>
      </c>
      <c r="D164" s="28" t="s">
        <v>24</v>
      </c>
      <c r="F164" s="35">
        <v>178</v>
      </c>
      <c r="G164" s="28">
        <f>L164*6</f>
        <v>102</v>
      </c>
      <c r="I164" s="28">
        <f>G164+H164</f>
        <v>102</v>
      </c>
      <c r="K164" s="29">
        <f>(200-F164)*(75/100)</f>
        <v>16.5</v>
      </c>
      <c r="L164" s="35">
        <v>17</v>
      </c>
      <c r="M164" s="29">
        <f>IF(K164&gt;38,38,K164)</f>
        <v>16.5</v>
      </c>
      <c r="N164" s="24" t="s">
        <v>528</v>
      </c>
    </row>
    <row r="165" spans="1:14" s="28" customFormat="1">
      <c r="A165" s="24">
        <v>115</v>
      </c>
      <c r="B165" s="35">
        <v>19683</v>
      </c>
      <c r="C165" s="35" t="s">
        <v>340</v>
      </c>
      <c r="D165" s="35" t="s">
        <v>17</v>
      </c>
      <c r="E165" s="24" t="s">
        <v>540</v>
      </c>
      <c r="F165" s="35">
        <v>158</v>
      </c>
      <c r="G165" s="28">
        <f>L165*6</f>
        <v>192</v>
      </c>
      <c r="I165" s="28">
        <f>G165+H165</f>
        <v>192</v>
      </c>
      <c r="K165" s="29">
        <f>(200-F165)*(75/100)</f>
        <v>31.5</v>
      </c>
      <c r="L165" s="35">
        <v>32</v>
      </c>
      <c r="M165" s="29">
        <f>IF(K165&gt;38,38,K165)</f>
        <v>31.5</v>
      </c>
      <c r="N165" s="24" t="s">
        <v>528</v>
      </c>
    </row>
    <row r="166" spans="1:14" s="28" customFormat="1">
      <c r="A166" s="28">
        <v>116</v>
      </c>
      <c r="B166" s="35">
        <v>25130</v>
      </c>
      <c r="C166" s="35" t="s">
        <v>544</v>
      </c>
      <c r="D166" s="35" t="s">
        <v>14</v>
      </c>
      <c r="E166" s="24"/>
      <c r="F166" s="35">
        <v>152</v>
      </c>
      <c r="G166" s="28">
        <f>L166*6</f>
        <v>216</v>
      </c>
      <c r="I166" s="24">
        <f>G166+H166</f>
        <v>216</v>
      </c>
      <c r="K166" s="29">
        <f>(200-F166)*(75/100)</f>
        <v>36</v>
      </c>
      <c r="L166" s="35">
        <v>36</v>
      </c>
      <c r="M166" s="29">
        <f>IF(K166&gt;38,38,K166)</f>
        <v>36</v>
      </c>
      <c r="N166" s="24" t="s">
        <v>528</v>
      </c>
    </row>
    <row r="167" spans="1:14" s="28" customFormat="1">
      <c r="A167" s="24">
        <v>117</v>
      </c>
      <c r="B167" s="28">
        <v>17269</v>
      </c>
      <c r="C167" s="28" t="s">
        <v>172</v>
      </c>
      <c r="D167" s="28" t="s">
        <v>17</v>
      </c>
      <c r="F167" s="35">
        <v>179</v>
      </c>
      <c r="G167" s="28">
        <f>L167*6</f>
        <v>96</v>
      </c>
      <c r="I167" s="28">
        <f>G167+H167</f>
        <v>96</v>
      </c>
      <c r="K167" s="29">
        <f>(200-F167)*(75/100)</f>
        <v>15.75</v>
      </c>
      <c r="L167" s="35">
        <v>16</v>
      </c>
      <c r="M167" s="29">
        <f>IF(K167&gt;38,38,K167)</f>
        <v>15.75</v>
      </c>
      <c r="N167" s="24" t="s">
        <v>528</v>
      </c>
    </row>
    <row r="168" spans="1:14" s="28" customFormat="1">
      <c r="A168" s="28">
        <v>118</v>
      </c>
      <c r="B168" s="24">
        <v>24623</v>
      </c>
      <c r="C168" s="24" t="s">
        <v>522</v>
      </c>
      <c r="D168" s="24" t="s">
        <v>17</v>
      </c>
      <c r="E168" s="24" t="s">
        <v>540</v>
      </c>
      <c r="F168" s="35">
        <v>134</v>
      </c>
      <c r="G168" s="28">
        <f>L168*6</f>
        <v>228</v>
      </c>
      <c r="I168" s="28">
        <f>G168+H168</f>
        <v>228</v>
      </c>
      <c r="K168" s="29">
        <f>(200-F168)*(75/100)</f>
        <v>49.5</v>
      </c>
      <c r="L168" s="35">
        <v>38</v>
      </c>
      <c r="M168" s="29">
        <f>IF(K168&gt;38,38,K168)</f>
        <v>38</v>
      </c>
      <c r="N168" s="24" t="s">
        <v>528</v>
      </c>
    </row>
    <row r="169" spans="1:14" s="28" customFormat="1">
      <c r="A169" s="24">
        <v>119</v>
      </c>
      <c r="B169" s="28">
        <v>17157</v>
      </c>
      <c r="C169" s="28" t="s">
        <v>257</v>
      </c>
      <c r="D169" t="s">
        <v>12</v>
      </c>
      <c r="E169"/>
      <c r="F169" s="35">
        <v>197</v>
      </c>
      <c r="G169" s="28">
        <f>L169*6</f>
        <v>12</v>
      </c>
      <c r="I169" s="28">
        <f>G169+H169</f>
        <v>12</v>
      </c>
      <c r="K169" s="29">
        <f>(200-F169)*(75/100)</f>
        <v>2.25</v>
      </c>
      <c r="L169" s="35">
        <v>2</v>
      </c>
      <c r="M169" s="29">
        <f>IF(K169&lt;0,0,K169)</f>
        <v>2.25</v>
      </c>
      <c r="N169" s="24" t="s">
        <v>528</v>
      </c>
    </row>
    <row r="170" spans="1:14" s="28" customFormat="1">
      <c r="A170" s="28">
        <v>120</v>
      </c>
      <c r="B170" s="24">
        <v>24175</v>
      </c>
      <c r="C170" s="24" t="s">
        <v>468</v>
      </c>
      <c r="D170" s="24" t="s">
        <v>34</v>
      </c>
      <c r="E170" s="24"/>
      <c r="F170" s="35">
        <v>169</v>
      </c>
      <c r="G170" s="28">
        <f>L170*6</f>
        <v>138</v>
      </c>
      <c r="I170" s="28">
        <f>G170+H170</f>
        <v>138</v>
      </c>
      <c r="K170" s="29">
        <f>(200-F170)*(75/100)</f>
        <v>23.25</v>
      </c>
      <c r="L170" s="35">
        <v>23</v>
      </c>
      <c r="M170" s="29">
        <f>IF(K170&lt;0,0,K170)</f>
        <v>23.25</v>
      </c>
      <c r="N170" s="24" t="s">
        <v>528</v>
      </c>
    </row>
    <row r="171" spans="1:14" s="28" customFormat="1">
      <c r="A171" s="24">
        <v>121</v>
      </c>
      <c r="B171" s="24">
        <v>4335</v>
      </c>
      <c r="C171" s="24" t="s">
        <v>299</v>
      </c>
      <c r="D171" s="24" t="s">
        <v>12</v>
      </c>
      <c r="E171" s="24"/>
      <c r="F171" s="35">
        <v>253</v>
      </c>
      <c r="G171" s="28">
        <f>L171*6</f>
        <v>0</v>
      </c>
      <c r="H171" s="24"/>
      <c r="I171" s="24">
        <f>G171+H171</f>
        <v>0</v>
      </c>
      <c r="J171" s="24"/>
      <c r="K171" s="25">
        <f>(200-F171)*(75/100)</f>
        <v>-39.75</v>
      </c>
      <c r="L171" s="35">
        <v>0</v>
      </c>
      <c r="M171" s="25">
        <f>IF(K171&gt;38,38,K171)</f>
        <v>-39.75</v>
      </c>
      <c r="N171" s="24" t="s">
        <v>528</v>
      </c>
    </row>
    <row r="172" spans="1:14" s="28" customFormat="1">
      <c r="A172" s="28">
        <v>122</v>
      </c>
      <c r="B172" s="24">
        <v>21145</v>
      </c>
      <c r="C172" s="24" t="s">
        <v>545</v>
      </c>
      <c r="D172" s="24" t="s">
        <v>12</v>
      </c>
      <c r="E172" s="24"/>
      <c r="F172" s="35">
        <v>199</v>
      </c>
      <c r="G172" s="28">
        <f>L172*6</f>
        <v>6</v>
      </c>
      <c r="H172" s="24"/>
      <c r="I172" s="24">
        <f>G172+H172</f>
        <v>6</v>
      </c>
      <c r="J172" s="24"/>
      <c r="K172" s="25">
        <f>(200-F172)*(75/100)</f>
        <v>0.75</v>
      </c>
      <c r="L172" s="35">
        <v>1</v>
      </c>
      <c r="M172" s="25">
        <f>IF(K172&gt;38,38,K172)</f>
        <v>0.75</v>
      </c>
      <c r="N172" s="24" t="s">
        <v>528</v>
      </c>
    </row>
    <row r="173" spans="1:14" s="28" customFormat="1">
      <c r="A173" s="24">
        <v>123</v>
      </c>
      <c r="B173" s="24">
        <v>24409</v>
      </c>
      <c r="C173" s="24" t="s">
        <v>481</v>
      </c>
      <c r="D173" s="24" t="s">
        <v>17</v>
      </c>
      <c r="E173" s="24"/>
      <c r="F173" s="35">
        <v>186</v>
      </c>
      <c r="G173" s="28">
        <f>L173*6</f>
        <v>66</v>
      </c>
      <c r="I173" s="28">
        <f>G173+H173</f>
        <v>66</v>
      </c>
      <c r="K173" s="29">
        <f>(200-F173)*(75/100)</f>
        <v>10.5</v>
      </c>
      <c r="L173" s="35">
        <v>11</v>
      </c>
      <c r="M173" s="29">
        <f>IF(K173&gt;38,38,K173)</f>
        <v>10.5</v>
      </c>
      <c r="N173" s="24" t="s">
        <v>528</v>
      </c>
    </row>
    <row r="174" spans="1:14" s="28" customFormat="1">
      <c r="A174" s="28">
        <v>124</v>
      </c>
      <c r="B174" s="24">
        <v>20078</v>
      </c>
      <c r="C174" s="24" t="s">
        <v>246</v>
      </c>
      <c r="D174" s="24" t="s">
        <v>34</v>
      </c>
      <c r="E174" s="24" t="s">
        <v>540</v>
      </c>
      <c r="F174" s="35">
        <v>196</v>
      </c>
      <c r="G174" s="28">
        <f>L174*6</f>
        <v>18</v>
      </c>
      <c r="I174" s="24">
        <f>G174+H174</f>
        <v>18</v>
      </c>
      <c r="K174" s="29">
        <f>(200-F174)*(75/100)</f>
        <v>3</v>
      </c>
      <c r="L174" s="35">
        <v>3</v>
      </c>
      <c r="M174" s="29">
        <f>IF(K174&gt;38,38,K174)</f>
        <v>3</v>
      </c>
      <c r="N174" s="24" t="s">
        <v>528</v>
      </c>
    </row>
    <row r="175" spans="1:14" s="28" customFormat="1">
      <c r="A175" s="24">
        <v>125</v>
      </c>
      <c r="B175" s="24">
        <v>24040</v>
      </c>
      <c r="C175" s="24" t="s">
        <v>400</v>
      </c>
      <c r="D175" s="24" t="s">
        <v>17</v>
      </c>
      <c r="E175" s="24"/>
      <c r="F175" s="35">
        <v>196</v>
      </c>
      <c r="G175" s="28">
        <f>L175*6</f>
        <v>18</v>
      </c>
      <c r="I175" s="28">
        <f>G175+H175</f>
        <v>18</v>
      </c>
      <c r="K175" s="29">
        <f>(200-F175)*(75/100)</f>
        <v>3</v>
      </c>
      <c r="L175" s="35">
        <v>3</v>
      </c>
      <c r="M175" s="29">
        <f>IF(K175&gt;38,38,K175)</f>
        <v>3</v>
      </c>
      <c r="N175" s="24" t="s">
        <v>528</v>
      </c>
    </row>
    <row r="176" spans="1:14" s="28" customFormat="1">
      <c r="A176" s="28">
        <v>126</v>
      </c>
      <c r="B176" s="28">
        <v>21912</v>
      </c>
      <c r="C176" s="28" t="s">
        <v>179</v>
      </c>
      <c r="D176" s="28" t="s">
        <v>36</v>
      </c>
      <c r="F176" s="35">
        <v>172</v>
      </c>
      <c r="G176" s="28">
        <f>L176*6</f>
        <v>126</v>
      </c>
      <c r="I176" s="28">
        <f>G176+H176</f>
        <v>126</v>
      </c>
      <c r="K176" s="29">
        <f>(200-F176)*(75/100)</f>
        <v>21</v>
      </c>
      <c r="L176" s="35">
        <v>21</v>
      </c>
      <c r="M176" s="29">
        <f>IF(K176&gt;38,38,K176)</f>
        <v>21</v>
      </c>
      <c r="N176" s="24" t="s">
        <v>528</v>
      </c>
    </row>
    <row r="177" spans="1:16" s="28" customFormat="1">
      <c r="A177" s="24">
        <v>127</v>
      </c>
      <c r="B177" s="24">
        <v>22887</v>
      </c>
      <c r="C177" s="24" t="s">
        <v>263</v>
      </c>
      <c r="D177" s="24" t="s">
        <v>57</v>
      </c>
      <c r="F177" s="35">
        <v>138</v>
      </c>
      <c r="G177" s="28">
        <f>L177*6</f>
        <v>228</v>
      </c>
      <c r="I177" s="24">
        <f>G177+H177</f>
        <v>228</v>
      </c>
      <c r="K177" s="29">
        <f>(200-F177)*(75/100)</f>
        <v>46.5</v>
      </c>
      <c r="L177" s="35">
        <v>38</v>
      </c>
      <c r="M177" s="29">
        <f>IF(K177&gt;38,38,K177)</f>
        <v>38</v>
      </c>
      <c r="N177" s="24" t="s">
        <v>528</v>
      </c>
    </row>
    <row r="178" spans="1:16" s="28" customFormat="1">
      <c r="A178" s="28">
        <v>128</v>
      </c>
      <c r="B178" s="28">
        <v>22404</v>
      </c>
      <c r="C178" s="28" t="s">
        <v>242</v>
      </c>
      <c r="D178" s="28" t="s">
        <v>34</v>
      </c>
      <c r="F178" s="35">
        <v>188</v>
      </c>
      <c r="G178" s="28">
        <f>L178*6</f>
        <v>54</v>
      </c>
      <c r="I178" s="28">
        <f>G178+H178</f>
        <v>54</v>
      </c>
      <c r="K178" s="29">
        <f>(200-F178)*(75/100)</f>
        <v>9</v>
      </c>
      <c r="L178" s="35">
        <v>9</v>
      </c>
      <c r="M178" s="29">
        <f>IF(K178&gt;38,38,K178)</f>
        <v>9</v>
      </c>
      <c r="N178" s="24" t="s">
        <v>528</v>
      </c>
    </row>
    <row r="179" spans="1:16" s="28" customFormat="1">
      <c r="A179" s="24">
        <v>129</v>
      </c>
      <c r="B179" s="24">
        <v>24953</v>
      </c>
      <c r="C179" s="24" t="s">
        <v>497</v>
      </c>
      <c r="D179" s="24" t="s">
        <v>19</v>
      </c>
      <c r="E179" s="24"/>
      <c r="F179" s="35">
        <v>201</v>
      </c>
      <c r="G179" s="28">
        <f>L179*6</f>
        <v>0</v>
      </c>
      <c r="I179" s="28">
        <f>G179+H179</f>
        <v>0</v>
      </c>
      <c r="K179" s="29">
        <f>(200-F179)*(75/100)</f>
        <v>-0.75</v>
      </c>
      <c r="L179" s="35">
        <v>0</v>
      </c>
      <c r="M179" s="29">
        <f>IF(K179&gt;38,38,K179)</f>
        <v>-0.75</v>
      </c>
      <c r="N179" s="24" t="s">
        <v>528</v>
      </c>
    </row>
    <row r="180" spans="1:16" s="28" customFormat="1">
      <c r="A180" s="28">
        <v>130</v>
      </c>
      <c r="B180" s="24">
        <v>24826</v>
      </c>
      <c r="C180" s="24" t="s">
        <v>523</v>
      </c>
      <c r="D180" s="24" t="s">
        <v>34</v>
      </c>
      <c r="E180" s="24" t="s">
        <v>540</v>
      </c>
      <c r="F180" s="35">
        <v>155</v>
      </c>
      <c r="G180" s="28">
        <f>L180*6</f>
        <v>204</v>
      </c>
      <c r="I180" s="28">
        <f>G180+H180</f>
        <v>204</v>
      </c>
      <c r="K180" s="29">
        <f>(200-F180)*(75/100)</f>
        <v>33.75</v>
      </c>
      <c r="L180" s="35">
        <v>34</v>
      </c>
      <c r="M180" s="29">
        <f>IF(K180&gt;38,38,K180)</f>
        <v>33.75</v>
      </c>
      <c r="N180" s="24" t="s">
        <v>528</v>
      </c>
    </row>
    <row r="181" spans="1:16" s="28" customFormat="1">
      <c r="A181" s="24">
        <v>131</v>
      </c>
      <c r="B181" s="24">
        <v>24412</v>
      </c>
      <c r="C181" s="24" t="s">
        <v>401</v>
      </c>
      <c r="D181" s="24" t="s">
        <v>34</v>
      </c>
      <c r="E181" s="24"/>
      <c r="F181" s="35">
        <v>160</v>
      </c>
      <c r="G181" s="28">
        <f>L181*6</f>
        <v>180</v>
      </c>
      <c r="I181" s="28">
        <f>G181+H181</f>
        <v>180</v>
      </c>
      <c r="J181" s="24" t="s">
        <v>294</v>
      </c>
      <c r="K181" s="29">
        <f>(200-F181)*(75/100)</f>
        <v>30</v>
      </c>
      <c r="L181" s="35">
        <v>30</v>
      </c>
      <c r="M181" s="29">
        <f>IF(K181&gt;38,38,K181)</f>
        <v>30</v>
      </c>
      <c r="N181" s="24" t="s">
        <v>528</v>
      </c>
    </row>
    <row r="182" spans="1:16" s="28" customFormat="1">
      <c r="A182" s="28">
        <v>132</v>
      </c>
      <c r="B182" s="28">
        <v>19125</v>
      </c>
      <c r="C182" s="28" t="s">
        <v>264</v>
      </c>
      <c r="D182" s="28" t="s">
        <v>24</v>
      </c>
      <c r="F182" s="35">
        <v>176</v>
      </c>
      <c r="G182" s="28">
        <f>L182*6</f>
        <v>108</v>
      </c>
      <c r="I182" s="28">
        <f>G182+H182</f>
        <v>108</v>
      </c>
      <c r="K182" s="29">
        <f>(200-F182)*(75/100)</f>
        <v>18</v>
      </c>
      <c r="L182" s="35">
        <v>18</v>
      </c>
      <c r="M182" s="29">
        <f>IF(K182&gt;38,38,K182)</f>
        <v>18</v>
      </c>
      <c r="N182" s="24" t="s">
        <v>528</v>
      </c>
      <c r="O182" s="31"/>
      <c r="P182" s="27"/>
    </row>
    <row r="183" spans="1:16" s="28" customFormat="1">
      <c r="A183" s="24">
        <v>133</v>
      </c>
      <c r="B183" s="24">
        <v>24716</v>
      </c>
      <c r="C183" s="24" t="s">
        <v>470</v>
      </c>
      <c r="D183" s="24" t="s">
        <v>34</v>
      </c>
      <c r="E183" s="24" t="s">
        <v>540</v>
      </c>
      <c r="F183" s="35">
        <v>150</v>
      </c>
      <c r="G183" s="28">
        <f>L183*6</f>
        <v>228</v>
      </c>
      <c r="I183" s="24">
        <f>G183+H183</f>
        <v>228</v>
      </c>
      <c r="K183" s="29">
        <f>(200-F183)*(75/100)</f>
        <v>37.5</v>
      </c>
      <c r="L183" s="35">
        <v>38</v>
      </c>
      <c r="M183" s="29">
        <f>IF(K183&gt;38,38,K183)</f>
        <v>37.5</v>
      </c>
      <c r="N183" s="24" t="s">
        <v>528</v>
      </c>
    </row>
    <row r="184" spans="1:16" s="28" customFormat="1">
      <c r="A184" s="28">
        <v>134</v>
      </c>
      <c r="B184" s="28">
        <v>21021</v>
      </c>
      <c r="C184" s="28" t="s">
        <v>173</v>
      </c>
      <c r="D184" s="28" t="s">
        <v>57</v>
      </c>
      <c r="E184" s="24" t="s">
        <v>540</v>
      </c>
      <c r="F184" s="35">
        <v>164</v>
      </c>
      <c r="G184" s="28">
        <f>L184*6</f>
        <v>162</v>
      </c>
      <c r="I184" s="28">
        <f>G184+H184</f>
        <v>162</v>
      </c>
      <c r="K184" s="29">
        <f>(200-F184)*(75/100)</f>
        <v>27</v>
      </c>
      <c r="L184" s="35">
        <v>27</v>
      </c>
      <c r="M184" s="29">
        <f>IF(K184&gt;38,38,K184)</f>
        <v>27</v>
      </c>
      <c r="N184" s="24" t="s">
        <v>528</v>
      </c>
    </row>
    <row r="185" spans="1:16" s="28" customFormat="1">
      <c r="A185" s="24">
        <v>135</v>
      </c>
      <c r="B185" s="28">
        <v>17039</v>
      </c>
      <c r="C185" s="28" t="s">
        <v>260</v>
      </c>
      <c r="D185" s="28" t="s">
        <v>14</v>
      </c>
      <c r="F185" s="35">
        <v>197</v>
      </c>
      <c r="G185" s="28">
        <f>L185*6</f>
        <v>12</v>
      </c>
      <c r="I185" s="28">
        <f>G185+H185</f>
        <v>12</v>
      </c>
      <c r="K185" s="29">
        <f>(200-F185)*(75/100)</f>
        <v>2.25</v>
      </c>
      <c r="L185" s="35">
        <v>2</v>
      </c>
      <c r="M185" s="29">
        <f>IF(K185&gt;38,38,K185)</f>
        <v>2.25</v>
      </c>
      <c r="N185" s="24" t="s">
        <v>528</v>
      </c>
    </row>
    <row r="186" spans="1:16" s="28" customFormat="1">
      <c r="A186" s="28">
        <v>136</v>
      </c>
      <c r="B186" s="28">
        <v>21642</v>
      </c>
      <c r="C186" s="28" t="s">
        <v>216</v>
      </c>
      <c r="D186" s="28" t="s">
        <v>24</v>
      </c>
      <c r="F186" s="35">
        <v>194</v>
      </c>
      <c r="G186" s="28">
        <f>L186*6</f>
        <v>30</v>
      </c>
      <c r="I186" s="28">
        <f>G186+H186</f>
        <v>30</v>
      </c>
      <c r="K186" s="29">
        <f>(200-F186)*(75/100)</f>
        <v>4.5</v>
      </c>
      <c r="L186" s="35">
        <v>5</v>
      </c>
      <c r="M186" s="29">
        <f>IF(K186&gt;38,38,K186)</f>
        <v>4.5</v>
      </c>
      <c r="N186" s="24" t="s">
        <v>528</v>
      </c>
    </row>
    <row r="187" spans="1:16" s="28" customFormat="1">
      <c r="A187" s="24">
        <v>137</v>
      </c>
      <c r="B187" s="24">
        <v>24093</v>
      </c>
      <c r="C187" s="24" t="s">
        <v>471</v>
      </c>
      <c r="D187" s="24" t="s">
        <v>14</v>
      </c>
      <c r="E187" s="24"/>
      <c r="F187" s="35">
        <v>179</v>
      </c>
      <c r="G187" s="28">
        <f>L187*6</f>
        <v>96</v>
      </c>
      <c r="I187" s="24">
        <f>G187+H187</f>
        <v>96</v>
      </c>
      <c r="K187" s="29">
        <f>(200-F187)*(75/100)</f>
        <v>15.75</v>
      </c>
      <c r="L187" s="35">
        <v>16</v>
      </c>
      <c r="M187" s="29">
        <f>IF(K187&gt;38,38,K187)</f>
        <v>15.75</v>
      </c>
      <c r="N187" s="24" t="s">
        <v>528</v>
      </c>
    </row>
    <row r="188" spans="1:16" s="28" customFormat="1">
      <c r="A188" s="28">
        <v>138</v>
      </c>
      <c r="B188" s="28">
        <v>17070</v>
      </c>
      <c r="C188" s="28" t="s">
        <v>145</v>
      </c>
      <c r="D188" s="28" t="s">
        <v>14</v>
      </c>
      <c r="F188" s="35">
        <v>164</v>
      </c>
      <c r="G188" s="28">
        <f>L188*6</f>
        <v>162</v>
      </c>
      <c r="I188" s="28">
        <f>G188+H188</f>
        <v>162</v>
      </c>
      <c r="K188" s="29">
        <f>(200-F188)*(75/100)</f>
        <v>27</v>
      </c>
      <c r="L188" s="35">
        <v>27</v>
      </c>
      <c r="M188" s="29">
        <f>IF(K188&gt;38,38,K188)</f>
        <v>27</v>
      </c>
      <c r="N188" s="24" t="s">
        <v>528</v>
      </c>
    </row>
    <row r="189" spans="1:16" s="28" customFormat="1">
      <c r="A189" s="24">
        <v>139</v>
      </c>
      <c r="B189" s="35">
        <v>23386</v>
      </c>
      <c r="C189" s="35" t="s">
        <v>367</v>
      </c>
      <c r="D189" s="35" t="s">
        <v>17</v>
      </c>
      <c r="E189" s="24" t="s">
        <v>540</v>
      </c>
      <c r="F189" s="35">
        <v>187</v>
      </c>
      <c r="G189" s="28">
        <f>L189*6</f>
        <v>60</v>
      </c>
      <c r="I189" s="28">
        <f>G189+H189</f>
        <v>60</v>
      </c>
      <c r="K189" s="29">
        <f>(200-F189)*(75/100)</f>
        <v>9.75</v>
      </c>
      <c r="L189" s="35">
        <v>10</v>
      </c>
      <c r="M189" s="29">
        <f>IF(K189&gt;38,38,K189)</f>
        <v>9.75</v>
      </c>
      <c r="N189" s="24" t="s">
        <v>528</v>
      </c>
    </row>
    <row r="190" spans="1:16" s="28" customFormat="1">
      <c r="A190" s="28">
        <v>140</v>
      </c>
      <c r="B190" s="28">
        <v>21889</v>
      </c>
      <c r="C190" s="28" t="s">
        <v>139</v>
      </c>
      <c r="D190" s="28" t="s">
        <v>36</v>
      </c>
      <c r="F190" s="35">
        <v>162</v>
      </c>
      <c r="G190" s="28">
        <f>L190*6</f>
        <v>174</v>
      </c>
      <c r="I190" s="28">
        <f>G190+H190</f>
        <v>174</v>
      </c>
      <c r="K190" s="29">
        <f>(200-F190)*(75/100)</f>
        <v>28.5</v>
      </c>
      <c r="L190" s="35">
        <v>29</v>
      </c>
      <c r="M190" s="29">
        <f>IF(K190&gt;38,38,K190)</f>
        <v>28.5</v>
      </c>
      <c r="N190" s="24" t="s">
        <v>528</v>
      </c>
    </row>
    <row r="191" spans="1:16" s="28" customFormat="1">
      <c r="A191" s="24">
        <v>141</v>
      </c>
      <c r="B191" s="35">
        <v>23337</v>
      </c>
      <c r="C191" s="35" t="s">
        <v>346</v>
      </c>
      <c r="D191" s="35" t="s">
        <v>24</v>
      </c>
      <c r="E191" s="35"/>
      <c r="F191" s="35">
        <v>178</v>
      </c>
      <c r="G191" s="28">
        <f>L191*6</f>
        <v>102</v>
      </c>
      <c r="I191" s="28">
        <f>G191+H191</f>
        <v>102</v>
      </c>
      <c r="K191" s="29">
        <f>(200-F191)*(75/100)</f>
        <v>16.5</v>
      </c>
      <c r="L191" s="35">
        <v>17</v>
      </c>
      <c r="M191" s="29">
        <f>IF(K191&gt;38,38,K191)</f>
        <v>16.5</v>
      </c>
      <c r="N191" s="24" t="s">
        <v>528</v>
      </c>
    </row>
    <row r="192" spans="1:16" s="28" customFormat="1">
      <c r="A192" s="28">
        <v>142</v>
      </c>
      <c r="B192" s="28">
        <v>21883</v>
      </c>
      <c r="C192" s="28" t="s">
        <v>129</v>
      </c>
      <c r="D192" s="28" t="s">
        <v>36</v>
      </c>
      <c r="F192" s="28">
        <v>177</v>
      </c>
      <c r="G192" s="28">
        <f>L192*6</f>
        <v>102</v>
      </c>
      <c r="I192" s="28">
        <f>G192+H192</f>
        <v>102</v>
      </c>
      <c r="K192" s="29">
        <f>(200-F192)*(75/100)</f>
        <v>17.25</v>
      </c>
      <c r="L192" s="35">
        <v>17</v>
      </c>
      <c r="M192" s="29">
        <f>IF(K192&lt;0,0,K192)</f>
        <v>17.25</v>
      </c>
      <c r="N192" s="24" t="s">
        <v>528</v>
      </c>
    </row>
    <row r="193" spans="1:16" s="28" customFormat="1">
      <c r="A193" s="24">
        <v>143</v>
      </c>
      <c r="B193" s="28">
        <v>17161</v>
      </c>
      <c r="C193" s="28" t="s">
        <v>41</v>
      </c>
      <c r="D193" s="28" t="s">
        <v>14</v>
      </c>
      <c r="F193" s="35">
        <v>195</v>
      </c>
      <c r="G193" s="28">
        <f>L193*6</f>
        <v>24</v>
      </c>
      <c r="I193" s="28">
        <f>G193+H193</f>
        <v>24</v>
      </c>
      <c r="K193" s="29">
        <f>(200-F193)*(75/100)</f>
        <v>3.75</v>
      </c>
      <c r="L193" s="35">
        <v>4</v>
      </c>
      <c r="M193" s="29">
        <f>IF(K193&gt;38,38,K193)</f>
        <v>3.75</v>
      </c>
      <c r="N193" s="24" t="s">
        <v>528</v>
      </c>
    </row>
    <row r="194" spans="1:16" s="28" customFormat="1">
      <c r="A194" s="28">
        <v>144</v>
      </c>
      <c r="B194" s="28">
        <v>17178</v>
      </c>
      <c r="C194" s="28" t="s">
        <v>248</v>
      </c>
      <c r="D194" s="28" t="s">
        <v>57</v>
      </c>
      <c r="E194" s="24" t="s">
        <v>540</v>
      </c>
      <c r="F194" s="35">
        <v>179</v>
      </c>
      <c r="G194" s="28">
        <f>L194*6</f>
        <v>96</v>
      </c>
      <c r="I194" s="28">
        <f>G194+H194</f>
        <v>96</v>
      </c>
      <c r="K194" s="29">
        <f>(200-F194)*(75/100)</f>
        <v>15.75</v>
      </c>
      <c r="L194" s="35">
        <v>16</v>
      </c>
      <c r="M194" s="29">
        <f>IF(K194&gt;38,38,K194)</f>
        <v>15.75</v>
      </c>
      <c r="N194" s="24" t="s">
        <v>528</v>
      </c>
    </row>
    <row r="195" spans="1:16" s="28" customFormat="1">
      <c r="A195" s="24">
        <v>145</v>
      </c>
      <c r="B195" s="28">
        <v>17085</v>
      </c>
      <c r="C195" s="28" t="s">
        <v>37</v>
      </c>
      <c r="D195" s="28" t="s">
        <v>14</v>
      </c>
      <c r="F195" s="35">
        <v>181</v>
      </c>
      <c r="G195" s="28">
        <f>L195*6</f>
        <v>84</v>
      </c>
      <c r="I195" s="28">
        <f>G195+H195</f>
        <v>84</v>
      </c>
      <c r="K195" s="29">
        <f>(200-F195)*(75/100)</f>
        <v>14.25</v>
      </c>
      <c r="L195" s="35">
        <v>14</v>
      </c>
      <c r="M195" s="29">
        <f>IF(K195&lt;0,0,K195)</f>
        <v>14.25</v>
      </c>
      <c r="N195" s="24" t="s">
        <v>528</v>
      </c>
    </row>
    <row r="196" spans="1:16" s="28" customFormat="1">
      <c r="A196" s="28">
        <v>146</v>
      </c>
      <c r="B196" s="28">
        <v>17292</v>
      </c>
      <c r="C196" s="28" t="s">
        <v>205</v>
      </c>
      <c r="D196" s="28" t="s">
        <v>17</v>
      </c>
      <c r="E196" s="24" t="s">
        <v>540</v>
      </c>
      <c r="F196" s="35">
        <v>193</v>
      </c>
      <c r="G196" s="28">
        <f>L196*6</f>
        <v>30</v>
      </c>
      <c r="I196" s="28">
        <f>G196+H196</f>
        <v>30</v>
      </c>
      <c r="K196" s="29">
        <f>(200-F196)*(75/100)</f>
        <v>5.25</v>
      </c>
      <c r="L196" s="35">
        <v>5</v>
      </c>
      <c r="M196" s="29">
        <f>IF(K196&gt;38,38,K196)</f>
        <v>5.25</v>
      </c>
      <c r="N196" s="24" t="s">
        <v>528</v>
      </c>
    </row>
    <row r="197" spans="1:16" s="28" customFormat="1">
      <c r="A197" s="24">
        <v>147</v>
      </c>
      <c r="B197" s="24">
        <v>25057</v>
      </c>
      <c r="C197" s="24" t="s">
        <v>546</v>
      </c>
      <c r="D197" s="24" t="s">
        <v>57</v>
      </c>
      <c r="E197" s="24"/>
      <c r="F197" s="35">
        <v>109</v>
      </c>
      <c r="G197" s="28">
        <f>L197*6</f>
        <v>228</v>
      </c>
      <c r="I197" s="28">
        <f>G197+H197</f>
        <v>228</v>
      </c>
      <c r="K197" s="29">
        <f>(200-F197)*(75/100)</f>
        <v>68.25</v>
      </c>
      <c r="L197" s="35">
        <v>38</v>
      </c>
      <c r="M197" s="29">
        <f>IF(K197&gt;38,38,K197)</f>
        <v>38</v>
      </c>
      <c r="N197" s="24" t="s">
        <v>528</v>
      </c>
    </row>
    <row r="198" spans="1:16" s="28" customFormat="1">
      <c r="A198" s="28">
        <v>148</v>
      </c>
      <c r="B198" s="24">
        <v>22885</v>
      </c>
      <c r="C198" s="24" t="s">
        <v>303</v>
      </c>
      <c r="D198" s="24" t="s">
        <v>57</v>
      </c>
      <c r="E198" s="24"/>
      <c r="F198" s="35">
        <v>149</v>
      </c>
      <c r="G198" s="28">
        <f>L198*6</f>
        <v>228</v>
      </c>
      <c r="I198" s="28">
        <f>G198+H198</f>
        <v>228</v>
      </c>
      <c r="K198" s="29">
        <f>(200-F198)*(75/100)</f>
        <v>38.25</v>
      </c>
      <c r="L198" s="35">
        <v>38</v>
      </c>
      <c r="M198" s="29">
        <f>IF(K198&gt;38,38,K198)</f>
        <v>38</v>
      </c>
      <c r="N198" s="24" t="s">
        <v>528</v>
      </c>
    </row>
    <row r="199" spans="1:16" s="28" customFormat="1">
      <c r="A199" s="24">
        <v>149</v>
      </c>
      <c r="B199" s="28">
        <v>21736</v>
      </c>
      <c r="C199" s="28" t="s">
        <v>180</v>
      </c>
      <c r="D199" s="28" t="s">
        <v>24</v>
      </c>
      <c r="F199" s="28">
        <v>184</v>
      </c>
      <c r="G199" s="28">
        <f>L199*6</f>
        <v>72</v>
      </c>
      <c r="I199" s="28">
        <f>G199+H199</f>
        <v>72</v>
      </c>
      <c r="K199" s="29">
        <f>(200-F199)*(75/100)</f>
        <v>12</v>
      </c>
      <c r="L199" s="35">
        <v>12</v>
      </c>
      <c r="M199" s="29">
        <f>IF(K199&gt;38,38,K199)</f>
        <v>12</v>
      </c>
      <c r="N199" s="24" t="s">
        <v>528</v>
      </c>
      <c r="O199" s="31"/>
      <c r="P199" s="27"/>
    </row>
    <row r="200" spans="1:16" s="28" customFormat="1">
      <c r="A200" s="28">
        <v>150</v>
      </c>
      <c r="B200" s="28">
        <v>22228</v>
      </c>
      <c r="C200" s="28" t="s">
        <v>130</v>
      </c>
      <c r="D200" s="28" t="s">
        <v>24</v>
      </c>
      <c r="F200" s="35">
        <v>174</v>
      </c>
      <c r="G200" s="28">
        <f>L200*6</f>
        <v>120</v>
      </c>
      <c r="I200" s="28">
        <f>G200+H200</f>
        <v>120</v>
      </c>
      <c r="K200" s="29">
        <f>(200-F200)*(75/100)</f>
        <v>19.5</v>
      </c>
      <c r="L200" s="35">
        <v>20</v>
      </c>
      <c r="M200" s="29">
        <f>IF(K200&gt;38,38,K200)</f>
        <v>19.5</v>
      </c>
      <c r="N200" s="24" t="s">
        <v>528</v>
      </c>
    </row>
    <row r="201" spans="1:16" s="28" customFormat="1">
      <c r="A201" s="24">
        <v>151</v>
      </c>
      <c r="B201" s="28">
        <v>22630</v>
      </c>
      <c r="C201" s="28" t="s">
        <v>237</v>
      </c>
      <c r="D201" s="28" t="s">
        <v>34</v>
      </c>
      <c r="E201" s="24" t="s">
        <v>540</v>
      </c>
      <c r="F201" s="35">
        <v>185</v>
      </c>
      <c r="G201" s="28">
        <f>L201*6</f>
        <v>66</v>
      </c>
      <c r="I201" s="28">
        <f>G201+H201</f>
        <v>66</v>
      </c>
      <c r="K201" s="29">
        <f>(200-F201)*(75/100)</f>
        <v>11.25</v>
      </c>
      <c r="L201" s="35">
        <v>11</v>
      </c>
      <c r="M201" s="29">
        <f>IF(K201&gt;38,38,K201)</f>
        <v>11.25</v>
      </c>
      <c r="N201" s="24" t="s">
        <v>528</v>
      </c>
    </row>
    <row r="202" spans="1:16" s="28" customFormat="1">
      <c r="A202" s="28">
        <v>152</v>
      </c>
      <c r="B202" s="24">
        <v>24513</v>
      </c>
      <c r="C202" s="24" t="s">
        <v>472</v>
      </c>
      <c r="D202" s="24" t="s">
        <v>57</v>
      </c>
      <c r="E202" s="24"/>
      <c r="F202" s="35">
        <v>144</v>
      </c>
      <c r="G202" s="28">
        <f>L202*6</f>
        <v>228</v>
      </c>
      <c r="I202" s="24">
        <f>G202+H202</f>
        <v>228</v>
      </c>
      <c r="J202" s="24" t="s">
        <v>294</v>
      </c>
      <c r="K202" s="29">
        <f>(200-F202)*(75/100)</f>
        <v>42</v>
      </c>
      <c r="L202" s="35">
        <v>38</v>
      </c>
      <c r="M202" s="29">
        <f>IF(K202&gt;38,38,K202)</f>
        <v>38</v>
      </c>
      <c r="N202" s="24" t="s">
        <v>528</v>
      </c>
      <c r="O202" s="33"/>
      <c r="P202" s="34"/>
    </row>
    <row r="203" spans="1:16" s="24" customFormat="1">
      <c r="A203" s="24">
        <v>153</v>
      </c>
      <c r="B203" s="28">
        <v>20077</v>
      </c>
      <c r="C203" s="28" t="s">
        <v>238</v>
      </c>
      <c r="D203" s="24" t="s">
        <v>12</v>
      </c>
      <c r="F203" s="35">
        <v>195</v>
      </c>
      <c r="G203" s="28">
        <f>L203*6</f>
        <v>24</v>
      </c>
      <c r="H203" s="28"/>
      <c r="I203" s="28">
        <f>G203+H203</f>
        <v>24</v>
      </c>
      <c r="J203" s="28"/>
      <c r="K203" s="29">
        <f>(200-F203)*(75/100)</f>
        <v>3.75</v>
      </c>
      <c r="L203" s="35">
        <v>4</v>
      </c>
      <c r="M203" s="29">
        <f>IF(K203&gt;38,38,K203)</f>
        <v>3.75</v>
      </c>
      <c r="N203" s="24" t="s">
        <v>528</v>
      </c>
      <c r="O203" s="28"/>
      <c r="P203" s="28"/>
    </row>
    <row r="204" spans="1:16" s="24" customFormat="1">
      <c r="A204" s="28">
        <v>154</v>
      </c>
      <c r="B204" s="24">
        <v>20908</v>
      </c>
      <c r="C204" s="24" t="s">
        <v>192</v>
      </c>
      <c r="D204" s="24" t="s">
        <v>34</v>
      </c>
      <c r="F204" s="24">
        <v>186</v>
      </c>
      <c r="G204" s="28">
        <f>L204*6</f>
        <v>66</v>
      </c>
      <c r="H204" s="28"/>
      <c r="I204" s="24">
        <f>G204+H204</f>
        <v>66</v>
      </c>
      <c r="J204" s="28"/>
      <c r="K204" s="29">
        <f>(200-F204)*(75/100)</f>
        <v>10.5</v>
      </c>
      <c r="L204" s="35">
        <v>11</v>
      </c>
      <c r="M204" s="29">
        <f>IF(K204&gt;38,38,K204)</f>
        <v>10.5</v>
      </c>
      <c r="N204" s="24" t="s">
        <v>528</v>
      </c>
      <c r="O204" s="28"/>
      <c r="P204" s="28"/>
    </row>
    <row r="205" spans="1:16" s="28" customFormat="1">
      <c r="A205" s="24">
        <v>155</v>
      </c>
      <c r="B205" s="28">
        <v>22994</v>
      </c>
      <c r="C205" s="28" t="s">
        <v>273</v>
      </c>
      <c r="D205" s="28" t="s">
        <v>17</v>
      </c>
      <c r="F205" s="35">
        <v>183</v>
      </c>
      <c r="G205" s="28">
        <f>L205*6</f>
        <v>78</v>
      </c>
      <c r="I205" s="28">
        <f>G205+H205</f>
        <v>78</v>
      </c>
      <c r="K205" s="29">
        <f>(200-F205)*(75/100)</f>
        <v>12.75</v>
      </c>
      <c r="L205" s="35">
        <v>13</v>
      </c>
      <c r="M205" s="29">
        <f>IF(K205&gt;38,38,K205)</f>
        <v>12.75</v>
      </c>
      <c r="N205" s="24" t="s">
        <v>528</v>
      </c>
    </row>
    <row r="206" spans="1:16" s="28" customFormat="1">
      <c r="A206" s="28">
        <v>156</v>
      </c>
      <c r="B206" s="24">
        <v>24129</v>
      </c>
      <c r="C206" s="24" t="s">
        <v>402</v>
      </c>
      <c r="D206" s="24" t="s">
        <v>34</v>
      </c>
      <c r="E206" s="24"/>
      <c r="F206" s="35">
        <v>175</v>
      </c>
      <c r="G206" s="28">
        <f>L206*6</f>
        <v>114</v>
      </c>
      <c r="I206" s="28">
        <f>G206+H206</f>
        <v>114</v>
      </c>
      <c r="K206" s="29">
        <f>(200-F206)*(75/100)</f>
        <v>18.75</v>
      </c>
      <c r="L206" s="35">
        <v>19</v>
      </c>
      <c r="M206" s="29">
        <f>IF(K206&gt;38,38,K206)</f>
        <v>18.75</v>
      </c>
      <c r="N206" s="24" t="s">
        <v>528</v>
      </c>
    </row>
    <row r="207" spans="1:16" s="28" customFormat="1">
      <c r="A207" s="24">
        <v>157</v>
      </c>
      <c r="B207" s="24">
        <v>1058</v>
      </c>
      <c r="C207" s="24" t="s">
        <v>40</v>
      </c>
      <c r="D207" s="24" t="s">
        <v>24</v>
      </c>
      <c r="E207" s="24"/>
      <c r="F207" s="24">
        <v>186</v>
      </c>
      <c r="G207" s="28">
        <f>L207*6</f>
        <v>66</v>
      </c>
      <c r="H207" s="24"/>
      <c r="I207" s="24">
        <f>G207+H207</f>
        <v>66</v>
      </c>
      <c r="J207" s="24"/>
      <c r="K207" s="25">
        <f>(200-F207)*(75/100)</f>
        <v>10.5</v>
      </c>
      <c r="L207" s="35">
        <v>11</v>
      </c>
      <c r="M207" s="25">
        <f>IF(K207&gt;38,38,K207)</f>
        <v>10.5</v>
      </c>
      <c r="N207" s="24" t="s">
        <v>528</v>
      </c>
    </row>
    <row r="208" spans="1:16" s="28" customFormat="1">
      <c r="A208" s="28">
        <v>158</v>
      </c>
      <c r="B208" s="28">
        <v>21890</v>
      </c>
      <c r="C208" s="28" t="s">
        <v>181</v>
      </c>
      <c r="D208" s="28" t="s">
        <v>36</v>
      </c>
      <c r="F208" s="35">
        <v>194</v>
      </c>
      <c r="G208" s="28">
        <f>L208*6</f>
        <v>30</v>
      </c>
      <c r="I208" s="28">
        <f>G208+H208</f>
        <v>30</v>
      </c>
      <c r="K208" s="29">
        <f>(200-F208)*(75/100)</f>
        <v>4.5</v>
      </c>
      <c r="L208" s="35">
        <v>5</v>
      </c>
      <c r="M208" s="29">
        <f>IF(K208&gt;38,38,K208)</f>
        <v>4.5</v>
      </c>
      <c r="N208" s="24" t="s">
        <v>528</v>
      </c>
    </row>
    <row r="209" spans="1:16" s="28" customFormat="1">
      <c r="A209" s="24">
        <v>159</v>
      </c>
      <c r="B209" s="28">
        <v>20035</v>
      </c>
      <c r="C209" s="28" t="s">
        <v>217</v>
      </c>
      <c r="D209" s="28" t="s">
        <v>14</v>
      </c>
      <c r="F209" s="35">
        <v>184</v>
      </c>
      <c r="G209" s="28">
        <f>L209*6</f>
        <v>72</v>
      </c>
      <c r="I209" s="28">
        <f>G209+H209</f>
        <v>72</v>
      </c>
      <c r="K209" s="29">
        <f>(200-F209)*(75/100)</f>
        <v>12</v>
      </c>
      <c r="L209" s="35">
        <v>12</v>
      </c>
      <c r="M209" s="29">
        <f>IF(K209&gt;38,38,K209)</f>
        <v>12</v>
      </c>
      <c r="N209" s="24" t="s">
        <v>528</v>
      </c>
    </row>
    <row r="210" spans="1:16" s="28" customFormat="1">
      <c r="A210" s="28">
        <v>160</v>
      </c>
      <c r="B210" s="35">
        <v>24119</v>
      </c>
      <c r="C210" s="35" t="s">
        <v>403</v>
      </c>
      <c r="D210" s="35" t="s">
        <v>17</v>
      </c>
      <c r="E210" s="24" t="s">
        <v>540</v>
      </c>
      <c r="F210" s="35">
        <v>177</v>
      </c>
      <c r="G210" s="28">
        <f>L210*6</f>
        <v>102</v>
      </c>
      <c r="I210" s="28">
        <f>G210+H210</f>
        <v>102</v>
      </c>
      <c r="J210" s="24" t="s">
        <v>294</v>
      </c>
      <c r="K210" s="29">
        <f>(200-F210)*(75/100)</f>
        <v>17.25</v>
      </c>
      <c r="L210" s="35">
        <v>17</v>
      </c>
      <c r="M210" s="29">
        <f>IF(K210&gt;38,38,K210)</f>
        <v>17.25</v>
      </c>
      <c r="N210" s="24" t="s">
        <v>528</v>
      </c>
    </row>
    <row r="211" spans="1:16" s="28" customFormat="1">
      <c r="A211" s="24">
        <v>161</v>
      </c>
      <c r="B211" s="28">
        <v>22815</v>
      </c>
      <c r="C211" s="28" t="s">
        <v>261</v>
      </c>
      <c r="D211" s="28" t="s">
        <v>14</v>
      </c>
      <c r="F211" s="35">
        <v>198</v>
      </c>
      <c r="G211" s="28">
        <f>L211*6</f>
        <v>12</v>
      </c>
      <c r="I211" s="28">
        <f>G211+H211</f>
        <v>12</v>
      </c>
      <c r="K211" s="29">
        <f>(200-F211)*(75/100)</f>
        <v>1.5</v>
      </c>
      <c r="L211" s="35">
        <v>2</v>
      </c>
      <c r="M211" s="29">
        <f>IF(K211&lt;0,0,K211)</f>
        <v>1.5</v>
      </c>
      <c r="N211" s="24" t="s">
        <v>528</v>
      </c>
    </row>
    <row r="212" spans="1:16" s="28" customFormat="1">
      <c r="A212" s="28">
        <v>162</v>
      </c>
      <c r="B212" s="24">
        <v>24900</v>
      </c>
      <c r="C212" s="24" t="s">
        <v>524</v>
      </c>
      <c r="D212" s="24" t="s">
        <v>17</v>
      </c>
      <c r="E212" s="24"/>
      <c r="F212" s="35">
        <v>149</v>
      </c>
      <c r="G212" s="28">
        <f>L212*6</f>
        <v>228</v>
      </c>
      <c r="I212" s="24">
        <f>G212+H212</f>
        <v>228</v>
      </c>
      <c r="K212" s="29">
        <f>(200-F212)*(75/100)</f>
        <v>38.25</v>
      </c>
      <c r="L212" s="35">
        <v>38</v>
      </c>
      <c r="M212" s="29">
        <f>IF(K212&gt;38,38,K212)</f>
        <v>38</v>
      </c>
      <c r="N212" s="24" t="s">
        <v>528</v>
      </c>
    </row>
    <row r="213" spans="1:16" s="28" customFormat="1">
      <c r="A213" s="24">
        <v>163</v>
      </c>
      <c r="B213" s="28">
        <v>17257</v>
      </c>
      <c r="C213" s="28" t="s">
        <v>221</v>
      </c>
      <c r="D213" s="28" t="s">
        <v>14</v>
      </c>
      <c r="E213" s="24" t="s">
        <v>540</v>
      </c>
      <c r="F213" s="35">
        <v>191</v>
      </c>
      <c r="G213" s="28">
        <f>L213*6</f>
        <v>42</v>
      </c>
      <c r="I213" s="28">
        <f>G213+H213</f>
        <v>42</v>
      </c>
      <c r="K213" s="29">
        <f>(200-F213)*(75/100)</f>
        <v>6.75</v>
      </c>
      <c r="L213" s="35">
        <v>7</v>
      </c>
      <c r="M213" s="29">
        <f>IF(K213&gt;38,38,K213)</f>
        <v>6.75</v>
      </c>
      <c r="N213" s="24" t="s">
        <v>528</v>
      </c>
    </row>
    <row r="214" spans="1:16" s="28" customFormat="1">
      <c r="A214" s="28">
        <v>164</v>
      </c>
      <c r="B214" s="24">
        <v>24773</v>
      </c>
      <c r="C214" s="24" t="s">
        <v>494</v>
      </c>
      <c r="D214" s="24" t="s">
        <v>34</v>
      </c>
      <c r="E214" s="24"/>
      <c r="F214" s="35">
        <v>183</v>
      </c>
      <c r="G214" s="28">
        <f>L214*6</f>
        <v>78</v>
      </c>
      <c r="I214" s="28">
        <f>G214+H214</f>
        <v>78</v>
      </c>
      <c r="J214" s="24" t="s">
        <v>294</v>
      </c>
      <c r="K214" s="29">
        <f>(200-F214)*(75/100)</f>
        <v>12.75</v>
      </c>
      <c r="L214" s="35">
        <v>13</v>
      </c>
      <c r="M214" s="29">
        <f>IF(K214&gt;38,38,K214)</f>
        <v>12.75</v>
      </c>
      <c r="N214" s="24" t="s">
        <v>528</v>
      </c>
    </row>
    <row r="215" spans="1:16" s="28" customFormat="1">
      <c r="A215" s="24">
        <v>165</v>
      </c>
      <c r="B215" s="28">
        <v>17038</v>
      </c>
      <c r="C215" s="28" t="s">
        <v>13</v>
      </c>
      <c r="D215" s="28" t="s">
        <v>12</v>
      </c>
      <c r="F215" s="35">
        <v>194</v>
      </c>
      <c r="G215" s="28">
        <f>L215*6</f>
        <v>30</v>
      </c>
      <c r="I215" s="28">
        <f>G215+H215</f>
        <v>30</v>
      </c>
      <c r="K215" s="29">
        <f>(200-F215)*(75/100)</f>
        <v>4.5</v>
      </c>
      <c r="L215" s="35">
        <v>5</v>
      </c>
      <c r="M215" s="29">
        <f>IF(K215&gt;38,38,K215)</f>
        <v>4.5</v>
      </c>
      <c r="N215" s="24" t="s">
        <v>528</v>
      </c>
    </row>
    <row r="216" spans="1:16" s="28" customFormat="1">
      <c r="A216" s="28">
        <v>166</v>
      </c>
      <c r="B216" s="24">
        <v>25064</v>
      </c>
      <c r="C216" s="24" t="s">
        <v>527</v>
      </c>
      <c r="D216" s="24" t="s">
        <v>17</v>
      </c>
      <c r="E216" s="24"/>
      <c r="F216" s="35">
        <v>147</v>
      </c>
      <c r="G216" s="28">
        <f>L216*6</f>
        <v>228</v>
      </c>
      <c r="I216" s="28">
        <f>G216+H216</f>
        <v>228</v>
      </c>
      <c r="K216" s="29">
        <f>(200-F216)*(75/100)</f>
        <v>39.75</v>
      </c>
      <c r="L216" s="35">
        <v>38</v>
      </c>
      <c r="M216" s="29">
        <f>IF(K216&gt;38,38,K216)</f>
        <v>38</v>
      </c>
      <c r="N216" s="24" t="s">
        <v>528</v>
      </c>
    </row>
    <row r="217" spans="1:16" s="28" customFormat="1">
      <c r="A217" s="24">
        <v>167</v>
      </c>
      <c r="B217" s="28">
        <v>20598</v>
      </c>
      <c r="C217" s="28" t="s">
        <v>218</v>
      </c>
      <c r="D217" s="28" t="s">
        <v>17</v>
      </c>
      <c r="F217" s="28">
        <v>173</v>
      </c>
      <c r="G217" s="28">
        <f>L217*6</f>
        <v>120</v>
      </c>
      <c r="I217" s="28">
        <f>G217+H217</f>
        <v>120</v>
      </c>
      <c r="K217" s="29">
        <f>(200-F217)*(75/100)</f>
        <v>20.25</v>
      </c>
      <c r="L217" s="35">
        <v>20</v>
      </c>
      <c r="M217" s="29">
        <f>IF(K217&gt;38,38,K217)</f>
        <v>20.25</v>
      </c>
      <c r="N217" s="24" t="s">
        <v>528</v>
      </c>
      <c r="O217" s="24"/>
      <c r="P217" s="24"/>
    </row>
    <row r="218" spans="1:16" s="28" customFormat="1">
      <c r="A218" s="28">
        <v>168</v>
      </c>
      <c r="B218" s="24">
        <v>17244</v>
      </c>
      <c r="C218" s="24" t="s">
        <v>194</v>
      </c>
      <c r="D218" s="24" t="s">
        <v>17</v>
      </c>
      <c r="E218" s="24"/>
      <c r="F218" s="24">
        <v>196</v>
      </c>
      <c r="G218" s="28">
        <f>L218*6</f>
        <v>18</v>
      </c>
      <c r="I218" s="28">
        <f>G218+H218</f>
        <v>18</v>
      </c>
      <c r="K218" s="29">
        <f>(200-F218)*(75/100)</f>
        <v>3</v>
      </c>
      <c r="L218" s="35">
        <v>3</v>
      </c>
      <c r="M218" s="29">
        <f>IF(K218&gt;38,38,K218)</f>
        <v>3</v>
      </c>
      <c r="N218" s="24" t="s">
        <v>528</v>
      </c>
      <c r="O218" s="24"/>
      <c r="P218" s="24"/>
    </row>
    <row r="219" spans="1:16" s="28" customFormat="1">
      <c r="A219" s="24">
        <v>169</v>
      </c>
      <c r="B219" s="24">
        <v>24021</v>
      </c>
      <c r="C219" s="24" t="s">
        <v>404</v>
      </c>
      <c r="D219" s="24" t="s">
        <v>17</v>
      </c>
      <c r="E219" s="24"/>
      <c r="F219" s="35">
        <v>201</v>
      </c>
      <c r="G219" s="28">
        <f>L219*6</f>
        <v>0</v>
      </c>
      <c r="I219" s="28">
        <f>G219+H219</f>
        <v>0</v>
      </c>
      <c r="K219" s="29">
        <f>(200-F219)*(75/100)</f>
        <v>-0.75</v>
      </c>
      <c r="L219" s="35">
        <v>0</v>
      </c>
      <c r="M219" s="29">
        <f>IF(K219&gt;38,38,K219)</f>
        <v>-0.75</v>
      </c>
      <c r="N219" s="24" t="s">
        <v>528</v>
      </c>
    </row>
    <row r="220" spans="1:16" s="28" customFormat="1">
      <c r="A220" s="28">
        <v>170</v>
      </c>
      <c r="B220" s="28">
        <v>20791</v>
      </c>
      <c r="C220" s="28" t="s">
        <v>112</v>
      </c>
      <c r="D220" s="28" t="s">
        <v>17</v>
      </c>
      <c r="E220" s="24" t="s">
        <v>540</v>
      </c>
      <c r="F220" s="35">
        <v>177</v>
      </c>
      <c r="G220" s="28">
        <f>L220*6</f>
        <v>102</v>
      </c>
      <c r="I220" s="28">
        <f>G220+H220</f>
        <v>102</v>
      </c>
      <c r="K220" s="29">
        <f>(200-F220)*(75/100)</f>
        <v>17.25</v>
      </c>
      <c r="L220" s="35">
        <v>17</v>
      </c>
      <c r="M220" s="29">
        <f>IF(K220&gt;38,38,K220)</f>
        <v>17.25</v>
      </c>
      <c r="N220" s="24" t="s">
        <v>528</v>
      </c>
    </row>
    <row r="221" spans="1:16" s="28" customFormat="1">
      <c r="A221" s="24">
        <v>171</v>
      </c>
      <c r="B221" s="28">
        <v>17313</v>
      </c>
      <c r="C221" s="28" t="s">
        <v>43</v>
      </c>
      <c r="D221" s="28" t="s">
        <v>12</v>
      </c>
      <c r="F221" s="35">
        <v>207</v>
      </c>
      <c r="G221" s="28">
        <f>L221*6</f>
        <v>0</v>
      </c>
      <c r="H221" s="24"/>
      <c r="I221" s="28">
        <f>G221+H221</f>
        <v>0</v>
      </c>
      <c r="K221" s="29">
        <f>(200-F221)*(75/100)</f>
        <v>-5.25</v>
      </c>
      <c r="L221" s="35">
        <v>0</v>
      </c>
      <c r="M221" s="29">
        <f>IF(K221&lt;0,0,K221)</f>
        <v>0</v>
      </c>
      <c r="N221" s="24" t="s">
        <v>528</v>
      </c>
    </row>
    <row r="222" spans="1:16" s="28" customFormat="1">
      <c r="A222" s="28">
        <v>172</v>
      </c>
      <c r="B222" s="24">
        <v>24784</v>
      </c>
      <c r="C222" s="24" t="s">
        <v>474</v>
      </c>
      <c r="D222" s="24" t="s">
        <v>34</v>
      </c>
      <c r="E222" s="24" t="s">
        <v>540</v>
      </c>
      <c r="F222" s="35">
        <v>146</v>
      </c>
      <c r="G222" s="28">
        <f>L222*6</f>
        <v>228</v>
      </c>
      <c r="H222" s="24"/>
      <c r="I222" s="28">
        <f>G222+H222</f>
        <v>228</v>
      </c>
      <c r="K222" s="29">
        <f>(200-F222)*(75/100)</f>
        <v>40.5</v>
      </c>
      <c r="L222" s="35">
        <v>38</v>
      </c>
      <c r="M222" s="29">
        <f>IF(K222&lt;0,0,K222)</f>
        <v>40.5</v>
      </c>
      <c r="N222" s="24" t="s">
        <v>528</v>
      </c>
    </row>
    <row r="223" spans="1:16" s="28" customFormat="1">
      <c r="A223" s="24">
        <v>173</v>
      </c>
      <c r="B223" s="24">
        <v>22275</v>
      </c>
      <c r="C223" s="24" t="s">
        <v>92</v>
      </c>
      <c r="D223" s="24" t="s">
        <v>19</v>
      </c>
      <c r="E223" s="24" t="s">
        <v>540</v>
      </c>
      <c r="F223" s="35">
        <v>138</v>
      </c>
      <c r="G223" s="28">
        <f>L223*6</f>
        <v>228</v>
      </c>
      <c r="H223" s="35"/>
      <c r="I223" s="28">
        <f>G223+H223</f>
        <v>228</v>
      </c>
      <c r="K223" s="29">
        <f>(200-F223)*(75/100)</f>
        <v>46.5</v>
      </c>
      <c r="L223" s="35">
        <v>38</v>
      </c>
      <c r="M223" s="29">
        <f>IF(K223&gt;38,38,K223)</f>
        <v>38</v>
      </c>
      <c r="N223" s="24" t="s">
        <v>528</v>
      </c>
    </row>
    <row r="224" spans="1:16" s="28" customFormat="1">
      <c r="A224" s="28">
        <v>174</v>
      </c>
      <c r="B224" s="28">
        <v>22603</v>
      </c>
      <c r="C224" s="28" t="s">
        <v>93</v>
      </c>
      <c r="D224" s="28" t="s">
        <v>24</v>
      </c>
      <c r="E224" s="24" t="s">
        <v>540</v>
      </c>
      <c r="F224" s="35">
        <v>208</v>
      </c>
      <c r="G224" s="28">
        <f>L224*6</f>
        <v>0</v>
      </c>
      <c r="I224" s="28">
        <f>G224+H224</f>
        <v>0</v>
      </c>
      <c r="K224" s="29">
        <f>(200-F224)*(75/100)</f>
        <v>-6</v>
      </c>
      <c r="L224" s="35">
        <v>0</v>
      </c>
      <c r="M224" s="29">
        <f>IF(K224&gt;38,38,K224)</f>
        <v>-6</v>
      </c>
      <c r="N224" s="24" t="s">
        <v>528</v>
      </c>
    </row>
    <row r="225" spans="1:16" s="28" customFormat="1">
      <c r="A225" s="24">
        <v>175</v>
      </c>
      <c r="B225" s="28">
        <v>21138</v>
      </c>
      <c r="C225" s="28" t="s">
        <v>76</v>
      </c>
      <c r="D225" s="28" t="s">
        <v>17</v>
      </c>
      <c r="F225" s="35">
        <v>181</v>
      </c>
      <c r="G225" s="28">
        <f>L225*6</f>
        <v>84</v>
      </c>
      <c r="H225" s="24"/>
      <c r="I225" s="28">
        <f>G225+H225</f>
        <v>84</v>
      </c>
      <c r="K225" s="29">
        <f>(200-F225)*(75/100)</f>
        <v>14.25</v>
      </c>
      <c r="L225" s="35">
        <v>14</v>
      </c>
      <c r="M225" s="29">
        <f>IF(K225&gt;38,38,K225)</f>
        <v>14.25</v>
      </c>
      <c r="N225" s="24" t="s">
        <v>528</v>
      </c>
    </row>
    <row r="226" spans="1:16" s="28" customFormat="1">
      <c r="A226" s="28">
        <v>176</v>
      </c>
      <c r="B226" s="24">
        <v>24940</v>
      </c>
      <c r="C226" s="24" t="s">
        <v>525</v>
      </c>
      <c r="D226" s="24" t="s">
        <v>12</v>
      </c>
      <c r="E226" s="24"/>
      <c r="F226" s="35">
        <v>181</v>
      </c>
      <c r="G226" s="28">
        <f>L226*6</f>
        <v>84</v>
      </c>
      <c r="H226" s="24"/>
      <c r="I226" s="28">
        <f>G226+H226</f>
        <v>84</v>
      </c>
      <c r="K226" s="29">
        <f>(200-F226)*(75/100)</f>
        <v>14.25</v>
      </c>
      <c r="L226" s="35">
        <v>14</v>
      </c>
      <c r="M226" s="29">
        <f>IF(K226&gt;38,38,K226)</f>
        <v>14.25</v>
      </c>
      <c r="N226" s="24" t="s">
        <v>528</v>
      </c>
    </row>
    <row r="227" spans="1:16" s="28" customFormat="1">
      <c r="A227" s="24">
        <v>177</v>
      </c>
      <c r="B227" s="24">
        <v>23384</v>
      </c>
      <c r="C227" s="24" t="s">
        <v>405</v>
      </c>
      <c r="D227" s="24" t="s">
        <v>34</v>
      </c>
      <c r="E227" s="24" t="s">
        <v>540</v>
      </c>
      <c r="F227" s="35">
        <v>132</v>
      </c>
      <c r="G227" s="28">
        <f>L227*6</f>
        <v>228</v>
      </c>
      <c r="H227" s="24"/>
      <c r="I227" s="28">
        <f>G227+H227</f>
        <v>228</v>
      </c>
      <c r="J227" s="24" t="s">
        <v>294</v>
      </c>
      <c r="K227" s="29">
        <f>(200-F227)*(75/100)</f>
        <v>51</v>
      </c>
      <c r="L227" s="35">
        <v>38</v>
      </c>
      <c r="M227" s="29">
        <f>IF(K227&gt;38,38,K227)</f>
        <v>38</v>
      </c>
      <c r="N227" s="24" t="s">
        <v>528</v>
      </c>
    </row>
    <row r="228" spans="1:16" s="28" customFormat="1">
      <c r="A228" s="28">
        <v>178</v>
      </c>
      <c r="B228" s="24">
        <v>24210</v>
      </c>
      <c r="C228" s="24" t="s">
        <v>419</v>
      </c>
      <c r="D228" s="24" t="s">
        <v>24</v>
      </c>
      <c r="E228" s="24"/>
      <c r="F228" s="35">
        <v>154</v>
      </c>
      <c r="G228" s="28">
        <f>L228*6</f>
        <v>210</v>
      </c>
      <c r="I228" s="28">
        <f>G228+H228</f>
        <v>210</v>
      </c>
      <c r="J228" s="24" t="s">
        <v>294</v>
      </c>
      <c r="K228" s="29">
        <f>(200-F228)*(75/100)</f>
        <v>34.5</v>
      </c>
      <c r="L228" s="35">
        <v>35</v>
      </c>
      <c r="M228" s="29">
        <f>IF(K228&gt;38,38,K228)</f>
        <v>34.5</v>
      </c>
      <c r="N228" s="24" t="s">
        <v>528</v>
      </c>
      <c r="O228" s="31"/>
      <c r="P228" s="27"/>
    </row>
    <row r="229" spans="1:16" s="28" customFormat="1">
      <c r="A229" s="24">
        <v>179</v>
      </c>
      <c r="B229" s="28">
        <v>22881</v>
      </c>
      <c r="C229" s="28" t="s">
        <v>278</v>
      </c>
      <c r="D229" s="28" t="s">
        <v>19</v>
      </c>
      <c r="F229" s="35">
        <v>169</v>
      </c>
      <c r="G229" s="28">
        <f>L229*6</f>
        <v>138</v>
      </c>
      <c r="I229" s="28">
        <f>G229+H229</f>
        <v>138</v>
      </c>
      <c r="K229" s="29">
        <f>(200-F229)*(75/100)</f>
        <v>23.25</v>
      </c>
      <c r="L229" s="35">
        <v>23</v>
      </c>
      <c r="M229" s="29">
        <f>IF(K229&gt;38,38,K229)</f>
        <v>23.25</v>
      </c>
      <c r="N229" s="24" t="s">
        <v>528</v>
      </c>
    </row>
    <row r="230" spans="1:16" s="28" customFormat="1">
      <c r="A230" s="28">
        <v>180</v>
      </c>
      <c r="B230" s="24">
        <v>25195</v>
      </c>
      <c r="C230" s="24" t="s">
        <v>558</v>
      </c>
      <c r="D230" s="24" t="s">
        <v>17</v>
      </c>
      <c r="E230" s="24"/>
      <c r="F230" s="35">
        <v>162</v>
      </c>
      <c r="G230" s="28">
        <f>L230*6</f>
        <v>174</v>
      </c>
      <c r="H230" s="24"/>
      <c r="I230" s="28">
        <f>G230+H230</f>
        <v>174</v>
      </c>
      <c r="J230" s="24"/>
      <c r="K230" s="29">
        <f>(200-F230)*(75/100)</f>
        <v>28.5</v>
      </c>
      <c r="L230" s="35">
        <v>29</v>
      </c>
      <c r="M230" s="29">
        <f>IF(K230&gt;38,38,K230)</f>
        <v>28.5</v>
      </c>
      <c r="N230" s="24" t="s">
        <v>528</v>
      </c>
    </row>
    <row r="231" spans="1:16" s="28" customFormat="1">
      <c r="A231" s="24">
        <v>181</v>
      </c>
      <c r="B231" s="24">
        <v>22658</v>
      </c>
      <c r="C231" s="24" t="s">
        <v>407</v>
      </c>
      <c r="D231" s="24" t="s">
        <v>57</v>
      </c>
      <c r="E231" s="24" t="s">
        <v>540</v>
      </c>
      <c r="F231" s="35">
        <v>150</v>
      </c>
      <c r="G231" s="28">
        <f>L231*6</f>
        <v>228</v>
      </c>
      <c r="H231" s="24"/>
      <c r="I231" s="28">
        <f>G231+H231</f>
        <v>228</v>
      </c>
      <c r="J231" s="24"/>
      <c r="K231" s="29">
        <f>(200-F231)*(75/100)</f>
        <v>37.5</v>
      </c>
      <c r="L231" s="35">
        <v>38</v>
      </c>
      <c r="M231" s="29">
        <f>IF(K231&gt;38,38,K231)</f>
        <v>37.5</v>
      </c>
      <c r="N231" s="24" t="s">
        <v>528</v>
      </c>
    </row>
    <row r="232" spans="1:16" s="28" customFormat="1">
      <c r="A232" s="28">
        <v>182</v>
      </c>
      <c r="B232" s="28">
        <v>17147</v>
      </c>
      <c r="C232" s="28" t="s">
        <v>11</v>
      </c>
      <c r="D232" s="28" t="s">
        <v>12</v>
      </c>
      <c r="F232" s="35">
        <v>211</v>
      </c>
      <c r="G232" s="28">
        <f>L232*6</f>
        <v>0</v>
      </c>
      <c r="H232" s="24"/>
      <c r="I232" s="28">
        <f>G232+H232</f>
        <v>0</v>
      </c>
      <c r="K232" s="29">
        <f>(200-F232)*(75/100)</f>
        <v>-8.25</v>
      </c>
      <c r="L232" s="35">
        <v>0</v>
      </c>
      <c r="M232" s="29">
        <f>IF(K232&gt;38,38,K232)</f>
        <v>-8.25</v>
      </c>
      <c r="N232" s="24" t="s">
        <v>528</v>
      </c>
    </row>
    <row r="233" spans="1:16" s="28" customFormat="1">
      <c r="A233" s="24">
        <v>183</v>
      </c>
      <c r="B233" s="28">
        <v>22879</v>
      </c>
      <c r="C233" s="28" t="s">
        <v>280</v>
      </c>
      <c r="D233" s="28" t="s">
        <v>19</v>
      </c>
      <c r="F233" s="35">
        <v>164</v>
      </c>
      <c r="G233" s="28">
        <f>L233*6</f>
        <v>162</v>
      </c>
      <c r="I233" s="28">
        <f>G233+H233</f>
        <v>162</v>
      </c>
      <c r="K233" s="29">
        <f>(200-F233)*(75/100)</f>
        <v>27</v>
      </c>
      <c r="L233" s="35">
        <v>27</v>
      </c>
      <c r="M233" s="29">
        <f>IF(K233&gt;38,38,K233)</f>
        <v>27</v>
      </c>
      <c r="N233" s="24" t="s">
        <v>528</v>
      </c>
    </row>
    <row r="234" spans="1:16" s="28" customFormat="1">
      <c r="A234" s="28">
        <v>184</v>
      </c>
      <c r="B234" s="24">
        <v>25056</v>
      </c>
      <c r="C234" s="24" t="s">
        <v>547</v>
      </c>
      <c r="D234" s="24" t="s">
        <v>57</v>
      </c>
      <c r="F234" s="35">
        <v>162</v>
      </c>
      <c r="G234" s="28">
        <f>L234*6</f>
        <v>174</v>
      </c>
      <c r="I234" s="24">
        <f>G234+H234</f>
        <v>174</v>
      </c>
      <c r="K234" s="29">
        <f>(200-F234)*(75/100)</f>
        <v>28.5</v>
      </c>
      <c r="L234" s="35">
        <v>29</v>
      </c>
      <c r="M234" s="29">
        <f>IF(K234&gt;38,38,K234)</f>
        <v>28.5</v>
      </c>
      <c r="N234" s="24" t="s">
        <v>528</v>
      </c>
    </row>
    <row r="235" spans="1:16" s="28" customFormat="1">
      <c r="A235" s="24">
        <v>185</v>
      </c>
      <c r="B235" s="28">
        <v>17205</v>
      </c>
      <c r="C235" s="28" t="s">
        <v>228</v>
      </c>
      <c r="D235" s="28" t="s">
        <v>17</v>
      </c>
      <c r="F235" s="35">
        <v>184</v>
      </c>
      <c r="G235" s="28">
        <f>L235*6</f>
        <v>72</v>
      </c>
      <c r="H235" s="24"/>
      <c r="I235" s="28">
        <f>G235+H235</f>
        <v>72</v>
      </c>
      <c r="K235" s="29">
        <f>(200-F235)*(75/100)</f>
        <v>12</v>
      </c>
      <c r="L235" s="35">
        <v>12</v>
      </c>
      <c r="M235" s="29">
        <f>IF(K235&gt;38,38,K235)</f>
        <v>12</v>
      </c>
      <c r="N235" s="24" t="s">
        <v>528</v>
      </c>
    </row>
    <row r="236" spans="1:16" s="28" customFormat="1">
      <c r="A236" s="28">
        <v>186</v>
      </c>
      <c r="B236" s="28">
        <v>20081</v>
      </c>
      <c r="C236" s="28" t="s">
        <v>240</v>
      </c>
      <c r="D236" s="28" t="s">
        <v>34</v>
      </c>
      <c r="F236" s="35">
        <v>192</v>
      </c>
      <c r="G236" s="28">
        <f>L236*6</f>
        <v>36</v>
      </c>
      <c r="I236" s="28">
        <f>G236+H236</f>
        <v>36</v>
      </c>
      <c r="K236" s="29">
        <f>(200-F236)*(75/100)</f>
        <v>6</v>
      </c>
      <c r="L236" s="35">
        <v>6</v>
      </c>
      <c r="M236" s="29">
        <f>IF(K236&lt;0,0,K236)</f>
        <v>6</v>
      </c>
      <c r="N236" s="24" t="s">
        <v>528</v>
      </c>
    </row>
    <row r="237" spans="1:16" s="28" customFormat="1">
      <c r="A237" s="24">
        <v>187</v>
      </c>
      <c r="B237" s="28">
        <v>20233</v>
      </c>
      <c r="C237" s="28" t="s">
        <v>196</v>
      </c>
      <c r="D237" s="28" t="s">
        <v>34</v>
      </c>
      <c r="F237" s="35">
        <v>180</v>
      </c>
      <c r="G237" s="28">
        <f>L237*6</f>
        <v>90</v>
      </c>
      <c r="I237" s="28">
        <f>G237+H237</f>
        <v>90</v>
      </c>
      <c r="K237" s="29">
        <f>(200-F237)*(75/100)</f>
        <v>15</v>
      </c>
      <c r="L237" s="35">
        <v>15</v>
      </c>
      <c r="M237" s="29">
        <f>IF(K237&gt;38,38,K237)</f>
        <v>15</v>
      </c>
      <c r="N237" s="24" t="s">
        <v>528</v>
      </c>
    </row>
    <row r="238" spans="1:16" s="28" customFormat="1">
      <c r="A238" s="28">
        <v>188</v>
      </c>
      <c r="B238" s="35">
        <v>17290</v>
      </c>
      <c r="C238" s="35" t="s">
        <v>353</v>
      </c>
      <c r="D238" s="35" t="s">
        <v>57</v>
      </c>
      <c r="E238" s="24" t="s">
        <v>540</v>
      </c>
      <c r="F238" s="35">
        <v>160</v>
      </c>
      <c r="G238" s="28">
        <f>L238*6</f>
        <v>180</v>
      </c>
      <c r="I238" s="28">
        <f>G238+H238</f>
        <v>180</v>
      </c>
      <c r="K238" s="29">
        <f>(200-F238)*(75/100)</f>
        <v>30</v>
      </c>
      <c r="L238" s="35">
        <v>30</v>
      </c>
      <c r="M238" s="29">
        <f>IF(K238&lt;0,0,K238)</f>
        <v>30</v>
      </c>
      <c r="N238" s="24" t="s">
        <v>528</v>
      </c>
    </row>
    <row r="239" spans="1:16" s="28" customFormat="1">
      <c r="A239" s="24">
        <v>189</v>
      </c>
      <c r="B239" s="28">
        <v>21886</v>
      </c>
      <c r="C239" s="28" t="s">
        <v>132</v>
      </c>
      <c r="D239" s="28" t="s">
        <v>36</v>
      </c>
      <c r="F239" s="35">
        <v>166</v>
      </c>
      <c r="G239" s="28">
        <f>L239*6</f>
        <v>156</v>
      </c>
      <c r="H239" s="24"/>
      <c r="I239" s="28">
        <f>G239+H239</f>
        <v>156</v>
      </c>
      <c r="K239" s="29">
        <f>(200-F239)*(75/100)</f>
        <v>25.5</v>
      </c>
      <c r="L239" s="35">
        <v>26</v>
      </c>
      <c r="M239" s="29">
        <f>IF(K239&gt;38,38,K239)</f>
        <v>25.5</v>
      </c>
      <c r="N239" s="24" t="s">
        <v>528</v>
      </c>
    </row>
    <row r="240" spans="1:16" s="28" customFormat="1">
      <c r="A240" s="28">
        <v>190</v>
      </c>
      <c r="B240" s="24">
        <v>24589</v>
      </c>
      <c r="C240" s="24" t="s">
        <v>475</v>
      </c>
      <c r="D240" s="24" t="s">
        <v>19</v>
      </c>
      <c r="E240" s="24"/>
      <c r="F240" s="35">
        <v>149</v>
      </c>
      <c r="G240" s="28">
        <f>L240*6</f>
        <v>228</v>
      </c>
      <c r="H240" s="24"/>
      <c r="I240" s="24">
        <f>G240+H240</f>
        <v>228</v>
      </c>
      <c r="K240" s="29">
        <f>(200-F240)*(75/100)</f>
        <v>38.25</v>
      </c>
      <c r="L240" s="35">
        <v>38</v>
      </c>
      <c r="M240" s="29">
        <f>IF(K240&gt;38,38,K240)</f>
        <v>38</v>
      </c>
      <c r="N240" s="24" t="s">
        <v>528</v>
      </c>
    </row>
    <row r="241" spans="1:14" s="28" customFormat="1">
      <c r="A241" s="24">
        <v>191</v>
      </c>
      <c r="B241" s="24">
        <v>24529</v>
      </c>
      <c r="C241" s="24" t="s">
        <v>420</v>
      </c>
      <c r="D241" s="24" t="s">
        <v>17</v>
      </c>
      <c r="E241" s="24"/>
      <c r="F241" s="35">
        <v>181</v>
      </c>
      <c r="G241" s="28">
        <f>L241*6</f>
        <v>84</v>
      </c>
      <c r="H241" s="24"/>
      <c r="I241" s="28">
        <f>G241+H241</f>
        <v>84</v>
      </c>
      <c r="K241" s="29">
        <f>(200-F241)*(75/100)</f>
        <v>14.25</v>
      </c>
      <c r="L241" s="35">
        <v>14</v>
      </c>
      <c r="M241" s="29">
        <f>IF(K241&gt;38,38,K241)</f>
        <v>14.25</v>
      </c>
      <c r="N241" s="24" t="s">
        <v>528</v>
      </c>
    </row>
    <row r="242" spans="1:14" s="28" customFormat="1">
      <c r="A242" s="28">
        <v>192</v>
      </c>
      <c r="B242" s="28">
        <v>17286</v>
      </c>
      <c r="C242" s="28" t="s">
        <v>254</v>
      </c>
      <c r="D242" s="28" t="s">
        <v>12</v>
      </c>
      <c r="F242" s="35">
        <v>193</v>
      </c>
      <c r="G242" s="28">
        <f>L242*6</f>
        <v>30</v>
      </c>
      <c r="I242" s="28">
        <f>G242+H242</f>
        <v>30</v>
      </c>
      <c r="K242" s="29">
        <f>(200-F242)*(75/100)</f>
        <v>5.25</v>
      </c>
      <c r="L242" s="35">
        <v>5</v>
      </c>
      <c r="M242" s="29">
        <f>IF(K242&gt;38,38,K242)</f>
        <v>5.25</v>
      </c>
      <c r="N242" s="24" t="s">
        <v>528</v>
      </c>
    </row>
    <row r="243" spans="1:14" s="28" customFormat="1">
      <c r="A243" s="24">
        <v>193</v>
      </c>
      <c r="B243" s="35">
        <v>24732</v>
      </c>
      <c r="C243" s="35" t="s">
        <v>460</v>
      </c>
      <c r="D243" s="35" t="s">
        <v>19</v>
      </c>
      <c r="E243" s="24" t="s">
        <v>540</v>
      </c>
      <c r="F243" s="35">
        <v>210</v>
      </c>
      <c r="G243" s="28">
        <f>L243*6</f>
        <v>0</v>
      </c>
      <c r="I243" s="28">
        <f>G243+H243</f>
        <v>0</v>
      </c>
      <c r="J243" s="24" t="s">
        <v>294</v>
      </c>
      <c r="K243" s="29">
        <f>(200-F243)*(75/100)</f>
        <v>-7.5</v>
      </c>
      <c r="L243" s="35">
        <v>0</v>
      </c>
      <c r="M243" s="29">
        <f>IF(K243&gt;38,38,K243)</f>
        <v>-7.5</v>
      </c>
      <c r="N243" s="24" t="s">
        <v>528</v>
      </c>
    </row>
    <row r="244" spans="1:14" s="28" customFormat="1">
      <c r="A244" s="28">
        <v>194</v>
      </c>
      <c r="B244" s="28">
        <v>22227</v>
      </c>
      <c r="C244" s="28" t="s">
        <v>99</v>
      </c>
      <c r="D244" s="28" t="s">
        <v>24</v>
      </c>
      <c r="F244" s="35">
        <v>172</v>
      </c>
      <c r="G244" s="28">
        <f>L244*6</f>
        <v>126</v>
      </c>
      <c r="I244" s="28">
        <f>G244+H244</f>
        <v>126</v>
      </c>
      <c r="K244" s="29">
        <f>(200-F244)*(75/100)</f>
        <v>21</v>
      </c>
      <c r="L244" s="35">
        <v>21</v>
      </c>
      <c r="M244" s="29">
        <f>IF(K244&gt;38,38,K244)</f>
        <v>21</v>
      </c>
      <c r="N244" s="24" t="s">
        <v>528</v>
      </c>
    </row>
    <row r="245" spans="1:14" s="28" customFormat="1">
      <c r="A245" s="24">
        <v>195</v>
      </c>
      <c r="B245" s="24">
        <v>24122</v>
      </c>
      <c r="C245" s="24" t="s">
        <v>408</v>
      </c>
      <c r="D245" s="24" t="s">
        <v>17</v>
      </c>
      <c r="E245" s="24" t="s">
        <v>540</v>
      </c>
      <c r="F245" s="35">
        <v>152</v>
      </c>
      <c r="G245" s="28">
        <f>L245*6</f>
        <v>216</v>
      </c>
      <c r="I245" s="28">
        <f>G245+H245</f>
        <v>216</v>
      </c>
      <c r="K245" s="29">
        <f>(200-F245)*(75/100)</f>
        <v>36</v>
      </c>
      <c r="L245" s="35">
        <v>36</v>
      </c>
      <c r="M245" s="29">
        <f>IF(K245&lt;0,0,K245)</f>
        <v>36</v>
      </c>
      <c r="N245" s="24" t="s">
        <v>528</v>
      </c>
    </row>
    <row r="246" spans="1:14" s="28" customFormat="1">
      <c r="A246" s="28">
        <v>196</v>
      </c>
      <c r="B246" s="28">
        <v>21257</v>
      </c>
      <c r="C246" s="28" t="s">
        <v>32</v>
      </c>
      <c r="D246" s="28" t="s">
        <v>19</v>
      </c>
      <c r="F246" s="35">
        <v>175</v>
      </c>
      <c r="G246" s="28">
        <f>L246*6</f>
        <v>114</v>
      </c>
      <c r="I246" s="28">
        <f>G246+H246</f>
        <v>114</v>
      </c>
      <c r="K246" s="29">
        <f>(200-F246)*(75/100)</f>
        <v>18.75</v>
      </c>
      <c r="L246" s="35">
        <v>19</v>
      </c>
      <c r="M246" s="29">
        <f>IF(K246&lt;0,0,K246)</f>
        <v>18.75</v>
      </c>
      <c r="N246" s="24" t="s">
        <v>528</v>
      </c>
    </row>
    <row r="247" spans="1:14" s="28" customFormat="1">
      <c r="A247" s="24">
        <v>197</v>
      </c>
      <c r="B247" s="24">
        <v>19333</v>
      </c>
      <c r="C247" s="24" t="s">
        <v>476</v>
      </c>
      <c r="D247" s="24" t="s">
        <v>19</v>
      </c>
      <c r="E247" s="24"/>
      <c r="F247" s="35">
        <v>185</v>
      </c>
      <c r="G247" s="28">
        <f>L247*6</f>
        <v>66</v>
      </c>
      <c r="I247" s="28">
        <f>G247+H247</f>
        <v>66</v>
      </c>
      <c r="K247" s="29">
        <f>(200-F247)*(75/100)</f>
        <v>11.25</v>
      </c>
      <c r="L247" s="35">
        <v>11</v>
      </c>
      <c r="M247" s="29">
        <f>IF(K247&lt;0,0,K247)</f>
        <v>11.25</v>
      </c>
      <c r="N247" s="24" t="s">
        <v>528</v>
      </c>
    </row>
    <row r="248" spans="1:14" s="28" customFormat="1">
      <c r="A248" s="28">
        <v>198</v>
      </c>
      <c r="B248" s="28">
        <v>20304</v>
      </c>
      <c r="C248" s="28" t="s">
        <v>16</v>
      </c>
      <c r="D248" s="28" t="s">
        <v>17</v>
      </c>
      <c r="F248" s="35">
        <v>205</v>
      </c>
      <c r="G248" s="28">
        <f>L248*6</f>
        <v>0</v>
      </c>
      <c r="I248" s="28">
        <f>G248+H248</f>
        <v>0</v>
      </c>
      <c r="K248" s="29">
        <f>(200-F248)*(75/100)</f>
        <v>-3.75</v>
      </c>
      <c r="L248" s="35">
        <v>0</v>
      </c>
      <c r="M248" s="29">
        <f>IF(K248&lt;0,0,K248)</f>
        <v>0</v>
      </c>
      <c r="N248" s="24" t="s">
        <v>528</v>
      </c>
    </row>
    <row r="249" spans="1:14" s="28" customFormat="1">
      <c r="A249" s="24">
        <v>199</v>
      </c>
      <c r="B249" s="28">
        <v>20573</v>
      </c>
      <c r="C249" s="28" t="s">
        <v>15</v>
      </c>
      <c r="D249" s="28" t="s">
        <v>12</v>
      </c>
      <c r="F249" s="35">
        <v>206</v>
      </c>
      <c r="G249" s="28">
        <f>L249*6</f>
        <v>0</v>
      </c>
      <c r="H249" s="24"/>
      <c r="I249" s="28">
        <f>G249+H249</f>
        <v>0</v>
      </c>
      <c r="K249" s="29">
        <f>(200-F249)*(75/100)</f>
        <v>-4.5</v>
      </c>
      <c r="L249" s="35">
        <v>0</v>
      </c>
      <c r="M249" s="29">
        <f>IF(K249&lt;0,0,K249)</f>
        <v>0</v>
      </c>
      <c r="N249" s="24" t="s">
        <v>528</v>
      </c>
    </row>
    <row r="250" spans="1:14" s="28" customFormat="1">
      <c r="A250" s="28">
        <v>200</v>
      </c>
      <c r="B250" s="24">
        <v>24480</v>
      </c>
      <c r="C250" s="24" t="s">
        <v>477</v>
      </c>
      <c r="D250" s="24" t="s">
        <v>17</v>
      </c>
      <c r="E250" s="24" t="s">
        <v>540</v>
      </c>
      <c r="F250" s="35">
        <v>139</v>
      </c>
      <c r="G250" s="28">
        <f>L250*6</f>
        <v>228</v>
      </c>
      <c r="H250" s="24"/>
      <c r="I250" s="28">
        <f>G250+H250</f>
        <v>228</v>
      </c>
      <c r="K250" s="29">
        <f>(200-F250)*(75/100)</f>
        <v>45.75</v>
      </c>
      <c r="L250" s="35">
        <v>38</v>
      </c>
      <c r="M250" s="29">
        <f>IF(K250&gt;38,38,K250)</f>
        <v>38</v>
      </c>
      <c r="N250" s="24" t="s">
        <v>528</v>
      </c>
    </row>
    <row r="251" spans="1:14" s="28" customFormat="1">
      <c r="A251" s="24">
        <v>201</v>
      </c>
      <c r="B251" s="28">
        <v>17216</v>
      </c>
      <c r="C251" s="28" t="s">
        <v>235</v>
      </c>
      <c r="D251" s="28" t="s">
        <v>17</v>
      </c>
      <c r="E251" s="24" t="s">
        <v>540</v>
      </c>
      <c r="F251" s="35">
        <v>191</v>
      </c>
      <c r="G251" s="28">
        <f>L251*6</f>
        <v>42</v>
      </c>
      <c r="H251" s="24"/>
      <c r="I251" s="28">
        <f>G251+H251</f>
        <v>42</v>
      </c>
      <c r="K251" s="29">
        <f>(200-F251)*(75/100)</f>
        <v>6.75</v>
      </c>
      <c r="L251" s="35">
        <v>7</v>
      </c>
      <c r="M251" s="29">
        <f>IF(K251&gt;38,38,K251)</f>
        <v>6.75</v>
      </c>
      <c r="N251" s="24" t="s">
        <v>528</v>
      </c>
    </row>
    <row r="252" spans="1:14" s="28" customFormat="1">
      <c r="A252" s="28">
        <v>202</v>
      </c>
      <c r="B252" s="28">
        <v>21553</v>
      </c>
      <c r="C252" s="28" t="s">
        <v>198</v>
      </c>
      <c r="D252" s="28" t="s">
        <v>24</v>
      </c>
      <c r="F252" s="28">
        <v>176</v>
      </c>
      <c r="G252" s="28">
        <f>L252*6</f>
        <v>108</v>
      </c>
      <c r="I252" s="28">
        <f>G252+H252</f>
        <v>108</v>
      </c>
      <c r="K252" s="29">
        <f>(200-F252)*(75/100)</f>
        <v>18</v>
      </c>
      <c r="L252" s="35">
        <v>18</v>
      </c>
      <c r="M252" s="29">
        <f>IF(K252&gt;38,38,K252)</f>
        <v>18</v>
      </c>
      <c r="N252" s="24" t="s">
        <v>528</v>
      </c>
    </row>
    <row r="253" spans="1:14" s="28" customFormat="1">
      <c r="A253" s="24">
        <v>203</v>
      </c>
      <c r="B253" s="24">
        <v>24695</v>
      </c>
      <c r="C253" s="24" t="s">
        <v>478</v>
      </c>
      <c r="D253" s="24" t="s">
        <v>24</v>
      </c>
      <c r="E253" s="24"/>
      <c r="F253" s="24">
        <v>171</v>
      </c>
      <c r="G253" s="28">
        <f>L253*6</f>
        <v>132</v>
      </c>
      <c r="I253" s="28">
        <f>G253+H253</f>
        <v>132</v>
      </c>
      <c r="K253" s="29">
        <f>(200-F253)*(75/100)</f>
        <v>21.75</v>
      </c>
      <c r="L253" s="35">
        <v>22</v>
      </c>
      <c r="M253" s="29">
        <f>IF(K253&gt;38,38,K253)</f>
        <v>21.75</v>
      </c>
      <c r="N253" s="24" t="s">
        <v>528</v>
      </c>
    </row>
    <row r="254" spans="1:14" s="28" customFormat="1">
      <c r="A254" s="28">
        <v>204</v>
      </c>
      <c r="B254" s="28">
        <v>17179</v>
      </c>
      <c r="C254" s="28" t="s">
        <v>245</v>
      </c>
      <c r="D254" s="28" t="s">
        <v>57</v>
      </c>
      <c r="E254" s="24" t="s">
        <v>540</v>
      </c>
      <c r="F254" s="35">
        <v>189</v>
      </c>
      <c r="G254" s="28">
        <f>L254*6</f>
        <v>48</v>
      </c>
      <c r="I254" s="28">
        <f>G254+H254</f>
        <v>48</v>
      </c>
      <c r="K254" s="29">
        <f>(200-F254)*(75/100)</f>
        <v>8.25</v>
      </c>
      <c r="L254" s="35">
        <v>8</v>
      </c>
      <c r="M254" s="29">
        <f>IF(K254&lt;0,0,K254)</f>
        <v>8.25</v>
      </c>
      <c r="N254" s="24" t="s">
        <v>528</v>
      </c>
    </row>
    <row r="255" spans="1:14" s="28" customFormat="1">
      <c r="A255" s="24">
        <v>205</v>
      </c>
      <c r="B255" s="24">
        <v>23349</v>
      </c>
      <c r="C255" s="24" t="s">
        <v>423</v>
      </c>
      <c r="D255" s="24" t="s">
        <v>17</v>
      </c>
      <c r="E255" s="24"/>
      <c r="F255" s="35">
        <v>183</v>
      </c>
      <c r="G255" s="28">
        <f>L255*6</f>
        <v>78</v>
      </c>
      <c r="I255" s="28">
        <f>G255+H255</f>
        <v>78</v>
      </c>
      <c r="K255" s="29">
        <f>(200-F255)*(75/100)</f>
        <v>12.75</v>
      </c>
      <c r="L255" s="35">
        <v>13</v>
      </c>
      <c r="M255" s="29">
        <f>IF(K255&gt;38,38,K255)</f>
        <v>12.75</v>
      </c>
      <c r="N255" s="24" t="s">
        <v>528</v>
      </c>
    </row>
    <row r="256" spans="1:14" s="28" customFormat="1">
      <c r="A256" s="28">
        <v>206</v>
      </c>
      <c r="B256" s="28">
        <v>22575</v>
      </c>
      <c r="C256" s="24" t="s">
        <v>378</v>
      </c>
      <c r="D256" s="28" t="s">
        <v>12</v>
      </c>
      <c r="E256" s="24" t="s">
        <v>540</v>
      </c>
      <c r="F256" s="35">
        <v>213</v>
      </c>
      <c r="G256" s="28">
        <f>L256*6</f>
        <v>0</v>
      </c>
      <c r="I256" s="28">
        <f>G256+H256</f>
        <v>0</v>
      </c>
      <c r="K256" s="29">
        <f>(200-F256)*(75/100)</f>
        <v>-9.75</v>
      </c>
      <c r="L256" s="35">
        <v>0</v>
      </c>
      <c r="M256" s="29">
        <f>IF(K256&gt;38,38,K256)</f>
        <v>-9.75</v>
      </c>
      <c r="N256" s="24" t="s">
        <v>528</v>
      </c>
    </row>
    <row r="257" spans="1:14" s="28" customFormat="1">
      <c r="A257" s="24">
        <v>207</v>
      </c>
      <c r="B257" s="28">
        <v>22637</v>
      </c>
      <c r="C257" s="28" t="s">
        <v>148</v>
      </c>
      <c r="D257" s="28" t="s">
        <v>12</v>
      </c>
      <c r="F257" s="35">
        <v>191</v>
      </c>
      <c r="G257" s="28">
        <f>L257*6</f>
        <v>42</v>
      </c>
      <c r="H257" s="24"/>
      <c r="I257" s="28">
        <f>G257+H257</f>
        <v>42</v>
      </c>
      <c r="K257" s="29">
        <f>(200-F257)*(75/100)</f>
        <v>6.75</v>
      </c>
      <c r="L257" s="35">
        <v>7</v>
      </c>
      <c r="M257" s="29">
        <f>IF(K257&gt;38,38,K257)</f>
        <v>6.75</v>
      </c>
      <c r="N257" s="24" t="s">
        <v>528</v>
      </c>
    </row>
    <row r="258" spans="1:14" s="28" customFormat="1">
      <c r="A258" s="28">
        <v>208</v>
      </c>
      <c r="B258" s="24">
        <v>20079</v>
      </c>
      <c r="C258" s="24" t="s">
        <v>250</v>
      </c>
      <c r="D258" s="24" t="s">
        <v>34</v>
      </c>
      <c r="E258" s="24" t="s">
        <v>540</v>
      </c>
      <c r="F258" s="35">
        <v>224</v>
      </c>
      <c r="G258" s="28">
        <f>L258*6</f>
        <v>0</v>
      </c>
      <c r="I258" s="28">
        <f>G258+H258</f>
        <v>0</v>
      </c>
      <c r="K258" s="29">
        <f>(200-F258)*(75/100)</f>
        <v>-18</v>
      </c>
      <c r="L258" s="35">
        <v>0</v>
      </c>
      <c r="M258" s="29">
        <f>IF(K258&gt;38,38,K258)</f>
        <v>-18</v>
      </c>
      <c r="N258" s="24" t="s">
        <v>528</v>
      </c>
    </row>
    <row r="259" spans="1:14" s="28" customFormat="1">
      <c r="A259" s="24">
        <v>209</v>
      </c>
      <c r="B259" s="28">
        <v>21342</v>
      </c>
      <c r="C259" s="28" t="s">
        <v>133</v>
      </c>
      <c r="D259" s="28" t="s">
        <v>12</v>
      </c>
      <c r="E259" s="24" t="s">
        <v>540</v>
      </c>
      <c r="F259" s="35">
        <v>179</v>
      </c>
      <c r="G259" s="28">
        <f>L259*6</f>
        <v>96</v>
      </c>
      <c r="H259" s="24"/>
      <c r="I259" s="28">
        <f>G259+H259</f>
        <v>96</v>
      </c>
      <c r="J259" s="28" t="s">
        <v>294</v>
      </c>
      <c r="K259" s="29">
        <f>(200-F259)*(75/100)</f>
        <v>15.75</v>
      </c>
      <c r="L259" s="35">
        <v>16</v>
      </c>
      <c r="M259" s="29">
        <f>IF(K259&gt;38,38,K259)</f>
        <v>15.75</v>
      </c>
      <c r="N259" s="24" t="s">
        <v>528</v>
      </c>
    </row>
    <row r="260" spans="1:14" s="28" customFormat="1">
      <c r="A260" s="28">
        <v>210</v>
      </c>
      <c r="B260" s="28">
        <v>21263</v>
      </c>
      <c r="C260" s="28" t="s">
        <v>252</v>
      </c>
      <c r="D260" s="24" t="s">
        <v>34</v>
      </c>
      <c r="E260" s="24"/>
      <c r="F260" s="35">
        <v>195</v>
      </c>
      <c r="G260" s="28">
        <f>L260*6</f>
        <v>24</v>
      </c>
      <c r="I260" s="28">
        <f>G260+H260</f>
        <v>24</v>
      </c>
      <c r="K260" s="29">
        <f>(200-F260)*(75/100)</f>
        <v>3.75</v>
      </c>
      <c r="L260" s="35">
        <v>4</v>
      </c>
      <c r="M260" s="29">
        <f>IF(K260&gt;38,38,K260)</f>
        <v>3.75</v>
      </c>
      <c r="N260" s="24" t="s">
        <v>528</v>
      </c>
    </row>
    <row r="261" spans="1:14" s="28" customFormat="1">
      <c r="A261" s="24">
        <v>211</v>
      </c>
      <c r="B261" s="24">
        <v>24931</v>
      </c>
      <c r="C261" s="24" t="s">
        <v>526</v>
      </c>
      <c r="D261" s="24" t="s">
        <v>24</v>
      </c>
      <c r="E261" s="24" t="s">
        <v>540</v>
      </c>
      <c r="F261" s="35">
        <v>151</v>
      </c>
      <c r="G261" s="28">
        <f>L261*6</f>
        <v>222</v>
      </c>
      <c r="I261" s="28">
        <f>G261+H261</f>
        <v>222</v>
      </c>
      <c r="K261" s="29">
        <f>(200-F261)*(75/100)</f>
        <v>36.75</v>
      </c>
      <c r="L261" s="35">
        <v>37</v>
      </c>
      <c r="M261" s="29">
        <f>IF(K261&gt;38,38,K261)</f>
        <v>36.75</v>
      </c>
      <c r="N261" s="24" t="s">
        <v>528</v>
      </c>
    </row>
    <row r="262" spans="1:14" s="28" customFormat="1">
      <c r="A262" s="28">
        <v>212</v>
      </c>
      <c r="B262" s="24">
        <v>24959</v>
      </c>
      <c r="C262" s="24" t="s">
        <v>548</v>
      </c>
      <c r="D262" s="24" t="s">
        <v>57</v>
      </c>
      <c r="E262" s="24"/>
      <c r="F262" s="35">
        <v>160</v>
      </c>
      <c r="G262" s="28">
        <f>L262*6</f>
        <v>180</v>
      </c>
      <c r="I262" s="24">
        <f>G262+H262</f>
        <v>180</v>
      </c>
      <c r="K262" s="29">
        <f>(200-F262)*(75/100)</f>
        <v>30</v>
      </c>
      <c r="L262" s="35">
        <v>30</v>
      </c>
      <c r="M262" s="29">
        <f>IF(K262&gt;38,38,K262)</f>
        <v>30</v>
      </c>
      <c r="N262" s="24" t="s">
        <v>528</v>
      </c>
    </row>
    <row r="263" spans="1:14" s="28" customFormat="1">
      <c r="A263" s="24">
        <v>213</v>
      </c>
      <c r="B263" s="24">
        <v>19585</v>
      </c>
      <c r="C263" s="24" t="s">
        <v>409</v>
      </c>
      <c r="D263" s="24" t="s">
        <v>17</v>
      </c>
      <c r="E263" s="24"/>
      <c r="F263" s="35">
        <v>189</v>
      </c>
      <c r="G263" s="28">
        <f>L263*6</f>
        <v>48</v>
      </c>
      <c r="H263" s="24"/>
      <c r="I263" s="28">
        <f>G263+H263</f>
        <v>48</v>
      </c>
      <c r="K263" s="29">
        <f>(200-F263)*(75/100)</f>
        <v>8.25</v>
      </c>
      <c r="L263" s="35">
        <v>8</v>
      </c>
      <c r="M263" s="29">
        <f>IF(K263&gt;38,38,K263)</f>
        <v>8.25</v>
      </c>
      <c r="N263" s="24" t="s">
        <v>528</v>
      </c>
    </row>
    <row r="264" spans="1:14" s="28" customFormat="1">
      <c r="F264" s="35"/>
      <c r="K264" s="29"/>
      <c r="L264" s="35"/>
      <c r="M264" s="29"/>
    </row>
    <row r="265" spans="1:14" s="28" customFormat="1">
      <c r="B265" s="28">
        <v>21667</v>
      </c>
      <c r="C265" s="28" t="s">
        <v>45</v>
      </c>
      <c r="D265" s="28" t="s">
        <v>34</v>
      </c>
      <c r="G265" s="28">
        <f>L265*6</f>
        <v>0</v>
      </c>
      <c r="I265" s="28">
        <f>G265+H265</f>
        <v>0</v>
      </c>
      <c r="K265" s="29">
        <f>(200-F265)*(75/100)</f>
        <v>150</v>
      </c>
      <c r="M265" s="29">
        <f>IF(K265&gt;38,38,K265)</f>
        <v>38</v>
      </c>
    </row>
    <row r="266" spans="1:14" s="28" customFormat="1">
      <c r="B266" s="28">
        <v>23112</v>
      </c>
      <c r="C266" s="28" t="s">
        <v>310</v>
      </c>
      <c r="D266" s="28" t="s">
        <v>57</v>
      </c>
      <c r="F266" s="35"/>
      <c r="G266" s="28">
        <f>L266*6</f>
        <v>228</v>
      </c>
      <c r="I266" s="28">
        <f>G266+H266</f>
        <v>228</v>
      </c>
      <c r="K266" s="29">
        <f>(200-F266)*(75/100)</f>
        <v>150</v>
      </c>
      <c r="L266" s="28">
        <v>38</v>
      </c>
      <c r="M266" s="29">
        <f>IF(K266&gt;38,38,K266)</f>
        <v>38</v>
      </c>
    </row>
    <row r="267" spans="1:14" s="28" customFormat="1">
      <c r="B267" s="28">
        <v>21549</v>
      </c>
      <c r="C267" s="28" t="s">
        <v>134</v>
      </c>
      <c r="D267" s="28" t="s">
        <v>12</v>
      </c>
      <c r="G267" s="28">
        <f>L267*6</f>
        <v>0</v>
      </c>
      <c r="I267" s="28">
        <f>G267+H267</f>
        <v>0</v>
      </c>
      <c r="K267" s="29">
        <f>(200-F267)*(75/100)</f>
        <v>150</v>
      </c>
      <c r="M267" s="29">
        <f>IF(K267&gt;38,38,K267)</f>
        <v>38</v>
      </c>
    </row>
    <row r="268" spans="1:14" s="28" customFormat="1">
      <c r="B268" s="28">
        <v>21680</v>
      </c>
      <c r="C268" s="28" t="s">
        <v>47</v>
      </c>
      <c r="D268" s="28" t="s">
        <v>24</v>
      </c>
      <c r="F268" s="28">
        <v>136</v>
      </c>
      <c r="G268" s="28">
        <f>L268*6</f>
        <v>228</v>
      </c>
      <c r="H268" s="24"/>
      <c r="I268" s="28">
        <f>G268+H268</f>
        <v>228</v>
      </c>
      <c r="K268" s="29">
        <f>(200-F268)*(75/100)</f>
        <v>48</v>
      </c>
      <c r="L268" s="35">
        <v>38</v>
      </c>
      <c r="M268" s="29">
        <f>IF(K268&gt;38,38,K268)</f>
        <v>38</v>
      </c>
    </row>
    <row r="269" spans="1:14" s="28" customFormat="1">
      <c r="A269" s="24"/>
      <c r="B269" s="28">
        <v>20185</v>
      </c>
      <c r="C269" s="28" t="s">
        <v>48</v>
      </c>
      <c r="D269" s="28" t="s">
        <v>12</v>
      </c>
      <c r="G269" s="28">
        <f>L269*6</f>
        <v>0</v>
      </c>
      <c r="I269" s="28">
        <f>G269+H269</f>
        <v>0</v>
      </c>
      <c r="K269" s="29">
        <f>(200-F269)*(75/100)</f>
        <v>150</v>
      </c>
      <c r="M269" s="29">
        <f>IF(K269&gt;38,38,K269)</f>
        <v>38</v>
      </c>
    </row>
    <row r="270" spans="1:14" s="28" customFormat="1">
      <c r="A270" s="24"/>
      <c r="B270" s="35">
        <v>23342</v>
      </c>
      <c r="C270" s="35" t="s">
        <v>159</v>
      </c>
      <c r="D270" s="35" t="s">
        <v>17</v>
      </c>
      <c r="E270" s="35"/>
      <c r="F270" s="35">
        <v>146</v>
      </c>
      <c r="G270" s="28">
        <f>L270*6</f>
        <v>228</v>
      </c>
      <c r="I270" s="28">
        <f>G270+H270</f>
        <v>228</v>
      </c>
      <c r="K270" s="29">
        <f>(200-F270)*(75/100)</f>
        <v>40.5</v>
      </c>
      <c r="L270" s="35">
        <v>38</v>
      </c>
      <c r="M270" s="29">
        <f>IF(K270&gt;38,38,K270)</f>
        <v>38</v>
      </c>
    </row>
    <row r="271" spans="1:14" s="28" customFormat="1">
      <c r="B271" s="28">
        <v>23151</v>
      </c>
      <c r="C271" s="28" t="s">
        <v>312</v>
      </c>
      <c r="D271" s="28" t="s">
        <v>19</v>
      </c>
      <c r="F271" s="35">
        <v>137</v>
      </c>
      <c r="G271" s="28">
        <f>L271*6</f>
        <v>228</v>
      </c>
      <c r="H271" s="24"/>
      <c r="I271" s="28">
        <f>G271+H271</f>
        <v>228</v>
      </c>
      <c r="K271" s="29">
        <f>(200-F271)*(75/100)</f>
        <v>47.25</v>
      </c>
      <c r="L271" s="35">
        <v>38</v>
      </c>
      <c r="M271" s="29">
        <f>IF(K271&gt;38,38,K271)</f>
        <v>38</v>
      </c>
    </row>
    <row r="272" spans="1:14" s="28" customFormat="1">
      <c r="B272" s="28">
        <v>20426</v>
      </c>
      <c r="C272" s="28" t="s">
        <v>119</v>
      </c>
      <c r="D272" s="28" t="s">
        <v>34</v>
      </c>
      <c r="G272" s="28">
        <f>L272*6</f>
        <v>0</v>
      </c>
      <c r="I272" s="28">
        <f>G272+H272</f>
        <v>0</v>
      </c>
      <c r="K272" s="29">
        <f>(200-F272)*(75/100)</f>
        <v>150</v>
      </c>
      <c r="M272" s="29">
        <f>IF(K272&gt;38,38,K272)</f>
        <v>38</v>
      </c>
    </row>
    <row r="273" spans="1:13" s="28" customFormat="1">
      <c r="B273" s="28">
        <v>21887</v>
      </c>
      <c r="C273" s="28" t="s">
        <v>95</v>
      </c>
      <c r="D273" s="28" t="s">
        <v>36</v>
      </c>
      <c r="F273" s="35"/>
      <c r="G273" s="28">
        <f>L273*6</f>
        <v>156</v>
      </c>
      <c r="I273" s="28">
        <f>G273+H273</f>
        <v>156</v>
      </c>
      <c r="K273" s="29">
        <f>(200-F273)*(75/100)</f>
        <v>150</v>
      </c>
      <c r="L273" s="35">
        <v>26</v>
      </c>
      <c r="M273" s="29">
        <f>IF(K273&gt;38,38,K273)</f>
        <v>38</v>
      </c>
    </row>
    <row r="274" spans="1:13" s="28" customFormat="1">
      <c r="B274" s="28">
        <v>22560</v>
      </c>
      <c r="C274" s="28" t="s">
        <v>49</v>
      </c>
      <c r="D274" s="28" t="s">
        <v>19</v>
      </c>
      <c r="G274" s="28">
        <f>L274*6</f>
        <v>0</v>
      </c>
      <c r="I274" s="28">
        <f>G274+H274</f>
        <v>0</v>
      </c>
      <c r="K274" s="29">
        <f>(200-F274)*(75/100)</f>
        <v>150</v>
      </c>
      <c r="M274" s="29">
        <f>IF(K274&gt;38,38,K274)</f>
        <v>38</v>
      </c>
    </row>
    <row r="275" spans="1:13" s="28" customFormat="1">
      <c r="B275" s="28">
        <v>17236</v>
      </c>
      <c r="C275" s="28" t="s">
        <v>160</v>
      </c>
      <c r="D275" s="28" t="s">
        <v>17</v>
      </c>
      <c r="F275" s="35"/>
      <c r="G275" s="28">
        <f>L275*6</f>
        <v>150</v>
      </c>
      <c r="I275" s="28">
        <f>G275+H275</f>
        <v>150</v>
      </c>
      <c r="K275" s="29">
        <f>(200-F275)*(75/100)</f>
        <v>150</v>
      </c>
      <c r="L275" s="35">
        <v>25</v>
      </c>
      <c r="M275" s="29">
        <f>IF(K275&gt;38,38,K275)</f>
        <v>38</v>
      </c>
    </row>
    <row r="276" spans="1:13" s="28" customFormat="1">
      <c r="B276" s="28">
        <v>20085</v>
      </c>
      <c r="C276" s="28" t="s">
        <v>135</v>
      </c>
      <c r="D276" s="28" t="s">
        <v>34</v>
      </c>
      <c r="F276" s="35"/>
      <c r="G276" s="28">
        <f>L276*6</f>
        <v>126</v>
      </c>
      <c r="I276" s="28">
        <f>G276+H276</f>
        <v>126</v>
      </c>
      <c r="K276" s="29">
        <f>(200-F276)*(75/100)</f>
        <v>150</v>
      </c>
      <c r="L276" s="35">
        <v>21</v>
      </c>
      <c r="M276" s="29">
        <f>IF(K276&gt;38,38,K276)</f>
        <v>38</v>
      </c>
    </row>
    <row r="277" spans="1:13" s="28" customFormat="1">
      <c r="B277" s="28">
        <v>22036</v>
      </c>
      <c r="C277" s="28" t="s">
        <v>167</v>
      </c>
      <c r="D277" s="28" t="s">
        <v>36</v>
      </c>
      <c r="G277" s="28">
        <f>L277*6</f>
        <v>0</v>
      </c>
      <c r="I277" s="28">
        <f>G277+H277</f>
        <v>0</v>
      </c>
      <c r="K277" s="29">
        <f>(200-F277)*(75/100)</f>
        <v>150</v>
      </c>
      <c r="M277" s="29">
        <f>IF(K277&gt;38,38,K277)</f>
        <v>38</v>
      </c>
    </row>
    <row r="278" spans="1:13" s="28" customFormat="1">
      <c r="B278" s="28">
        <v>20649</v>
      </c>
      <c r="C278" s="28" t="s">
        <v>96</v>
      </c>
      <c r="D278" s="28" t="s">
        <v>17</v>
      </c>
      <c r="G278" s="28">
        <f>L278*6</f>
        <v>0</v>
      </c>
      <c r="I278" s="28">
        <f>G278+H278</f>
        <v>0</v>
      </c>
      <c r="K278" s="29">
        <f>(200-F278)*(75/100)</f>
        <v>150</v>
      </c>
      <c r="M278" s="29">
        <f>IF(K278&gt;38,38,K278)</f>
        <v>38</v>
      </c>
    </row>
    <row r="279" spans="1:13" s="28" customFormat="1">
      <c r="B279" s="28">
        <v>21717</v>
      </c>
      <c r="C279" s="28" t="s">
        <v>115</v>
      </c>
      <c r="D279" s="28" t="s">
        <v>17</v>
      </c>
      <c r="G279" s="28">
        <f>L279*6</f>
        <v>0</v>
      </c>
      <c r="I279" s="28">
        <f>G279+H279</f>
        <v>0</v>
      </c>
      <c r="K279" s="29">
        <f>(200-F279)*(75/100)</f>
        <v>150</v>
      </c>
      <c r="M279" s="29">
        <f>IF(K279&gt;38,38,K279)</f>
        <v>38</v>
      </c>
    </row>
    <row r="280" spans="1:13" s="28" customFormat="1">
      <c r="B280" s="28">
        <v>20115</v>
      </c>
      <c r="C280" s="28" t="s">
        <v>136</v>
      </c>
      <c r="D280" s="28" t="s">
        <v>34</v>
      </c>
      <c r="F280" s="35"/>
      <c r="G280" s="28">
        <f>L280*6</f>
        <v>228</v>
      </c>
      <c r="I280" s="28">
        <f>G280+H280</f>
        <v>228</v>
      </c>
      <c r="K280" s="29">
        <f>(200-F280)*(75/100)</f>
        <v>150</v>
      </c>
      <c r="L280" s="35">
        <v>38</v>
      </c>
      <c r="M280" s="29">
        <f>IF(K280&gt;38,38,K280)</f>
        <v>38</v>
      </c>
    </row>
    <row r="281" spans="1:13" s="28" customFormat="1">
      <c r="B281" s="28">
        <v>22877</v>
      </c>
      <c r="C281" s="28" t="s">
        <v>275</v>
      </c>
      <c r="D281" s="28" t="s">
        <v>19</v>
      </c>
      <c r="F281" s="35"/>
      <c r="G281" s="28">
        <f>L281*6</f>
        <v>228</v>
      </c>
      <c r="I281" s="28">
        <f>G281+H281</f>
        <v>228</v>
      </c>
      <c r="K281" s="29">
        <f>(200-F281)*(75/100)</f>
        <v>150</v>
      </c>
      <c r="L281" s="35">
        <v>38</v>
      </c>
      <c r="M281" s="29">
        <f>IF(K281&gt;38,38,K281)</f>
        <v>38</v>
      </c>
    </row>
    <row r="282" spans="1:13" s="28" customFormat="1">
      <c r="B282" s="35">
        <v>23487</v>
      </c>
      <c r="C282" s="35" t="s">
        <v>360</v>
      </c>
      <c r="D282" s="35" t="s">
        <v>17</v>
      </c>
      <c r="E282" s="35"/>
      <c r="F282" s="35">
        <v>170</v>
      </c>
      <c r="G282" s="28">
        <f>L282*6</f>
        <v>138</v>
      </c>
      <c r="H282" s="35"/>
      <c r="I282" s="28">
        <f>G282+H282</f>
        <v>138</v>
      </c>
      <c r="K282" s="29">
        <f>(200-F282)*(75/100)</f>
        <v>22.5</v>
      </c>
      <c r="L282" s="35">
        <v>23</v>
      </c>
      <c r="M282" s="29">
        <f>IF(K282&gt;38,38,K282)</f>
        <v>22.5</v>
      </c>
    </row>
    <row r="283" spans="1:13" s="28" customFormat="1">
      <c r="A283"/>
      <c r="B283" s="28">
        <v>21884</v>
      </c>
      <c r="C283" s="28" t="s">
        <v>50</v>
      </c>
      <c r="D283" s="28" t="s">
        <v>36</v>
      </c>
      <c r="G283" s="28">
        <f>L283*6</f>
        <v>0</v>
      </c>
      <c r="I283" s="28">
        <f>G283+H283</f>
        <v>0</v>
      </c>
      <c r="K283" s="29">
        <f>(200-F283)*(75/100)</f>
        <v>150</v>
      </c>
      <c r="M283" s="29">
        <f>IF(K283&gt;38,38,K283)</f>
        <v>38</v>
      </c>
    </row>
    <row r="284" spans="1:13" s="28" customFormat="1">
      <c r="B284" s="28">
        <v>22406</v>
      </c>
      <c r="C284" s="28" t="s">
        <v>186</v>
      </c>
      <c r="D284" s="28" t="s">
        <v>34</v>
      </c>
      <c r="F284" s="35"/>
      <c r="G284" s="28">
        <f>L284*6</f>
        <v>126</v>
      </c>
      <c r="I284" s="28">
        <f>G284+H284</f>
        <v>126</v>
      </c>
      <c r="K284" s="29">
        <f>(200-F284)*(75/100)</f>
        <v>150</v>
      </c>
      <c r="L284" s="35">
        <v>21</v>
      </c>
      <c r="M284" s="29">
        <f>IF(K284&gt;38,38,K284)</f>
        <v>38</v>
      </c>
    </row>
    <row r="285" spans="1:13" s="28" customFormat="1">
      <c r="B285" s="28">
        <v>20302</v>
      </c>
      <c r="C285" s="28" t="s">
        <v>120</v>
      </c>
      <c r="D285" s="28" t="s">
        <v>19</v>
      </c>
      <c r="F285" s="35">
        <v>151</v>
      </c>
      <c r="G285" s="28">
        <f>L285*6</f>
        <v>222</v>
      </c>
      <c r="H285" s="24"/>
      <c r="I285" s="28">
        <f>G285+H285</f>
        <v>222</v>
      </c>
      <c r="K285" s="29">
        <f>(200-F285)*(75/100)</f>
        <v>36.75</v>
      </c>
      <c r="L285" s="35">
        <v>37</v>
      </c>
      <c r="M285" s="29">
        <f>IF(K285&gt;38,38,K285)</f>
        <v>36.75</v>
      </c>
    </row>
    <row r="286" spans="1:13" s="28" customFormat="1">
      <c r="B286" s="28">
        <v>20907</v>
      </c>
      <c r="C286" s="28" t="s">
        <v>137</v>
      </c>
      <c r="D286" s="28" t="s">
        <v>34</v>
      </c>
      <c r="G286" s="28">
        <f>L286*6</f>
        <v>132</v>
      </c>
      <c r="I286" s="28">
        <f>G286+H286</f>
        <v>132</v>
      </c>
      <c r="K286" s="29">
        <f>(200-F286)*(75/100)</f>
        <v>150</v>
      </c>
      <c r="L286" s="35">
        <v>22</v>
      </c>
      <c r="M286" s="29">
        <f>IF(K286&gt;38,38,K286)</f>
        <v>38</v>
      </c>
    </row>
    <row r="287" spans="1:13" s="28" customFormat="1">
      <c r="B287" s="28">
        <v>21977</v>
      </c>
      <c r="C287" s="28" t="s">
        <v>187</v>
      </c>
      <c r="D287" s="28" t="s">
        <v>24</v>
      </c>
      <c r="G287" s="28">
        <f>L287*6</f>
        <v>0</v>
      </c>
      <c r="I287" s="28">
        <f>G287+H287</f>
        <v>0</v>
      </c>
      <c r="K287" s="29">
        <f>(200-F287)*(75/100)</f>
        <v>150</v>
      </c>
      <c r="M287" s="29">
        <f>IF(K287&gt;38,38,K287)</f>
        <v>38</v>
      </c>
    </row>
    <row r="288" spans="1:13" s="28" customFormat="1">
      <c r="B288" s="28">
        <v>20164</v>
      </c>
      <c r="C288" s="28" t="s">
        <v>223</v>
      </c>
      <c r="D288" s="28" t="s">
        <v>34</v>
      </c>
      <c r="G288" s="28">
        <f>L288*6</f>
        <v>0</v>
      </c>
      <c r="I288" s="28">
        <f>G288+H288</f>
        <v>0</v>
      </c>
      <c r="K288" s="29">
        <f>(200-F288)*(75/100)</f>
        <v>150</v>
      </c>
      <c r="M288" s="29">
        <f>IF(K288&gt;38,38,K288)</f>
        <v>38</v>
      </c>
    </row>
    <row r="289" spans="2:16" s="28" customFormat="1">
      <c r="B289" s="28">
        <v>21550</v>
      </c>
      <c r="C289" s="28" t="s">
        <v>51</v>
      </c>
      <c r="D289" s="28" t="s">
        <v>24</v>
      </c>
      <c r="G289" s="28">
        <f>L289*6</f>
        <v>0</v>
      </c>
      <c r="I289" s="28">
        <f>G289+H289</f>
        <v>0</v>
      </c>
      <c r="K289" s="29">
        <f>(200-F289)*(75/100)</f>
        <v>150</v>
      </c>
      <c r="M289" s="29">
        <f>IF(K289&gt;38,38,K289)</f>
        <v>38</v>
      </c>
    </row>
    <row r="290" spans="2:16" s="28" customFormat="1">
      <c r="B290" s="28">
        <v>21646</v>
      </c>
      <c r="C290" s="28" t="s">
        <v>52</v>
      </c>
      <c r="D290" s="28" t="s">
        <v>24</v>
      </c>
      <c r="G290" s="28">
        <f>L290*6</f>
        <v>0</v>
      </c>
      <c r="I290" s="28">
        <f>G290+H290</f>
        <v>0</v>
      </c>
      <c r="K290" s="29">
        <f>(200-F290)*(75/100)</f>
        <v>150</v>
      </c>
      <c r="M290" s="29">
        <f>IF(K290&gt;38,38,K290)</f>
        <v>38</v>
      </c>
    </row>
    <row r="291" spans="2:16" s="28" customFormat="1">
      <c r="B291" s="28">
        <v>17191</v>
      </c>
      <c r="C291" s="28" t="s">
        <v>86</v>
      </c>
      <c r="D291" s="28" t="s">
        <v>57</v>
      </c>
      <c r="F291" s="35">
        <v>143</v>
      </c>
      <c r="G291" s="28">
        <f>L291*6</f>
        <v>228</v>
      </c>
      <c r="I291" s="28">
        <f>G291+H291</f>
        <v>228</v>
      </c>
      <c r="K291" s="29">
        <f>(200-F291)*(75/100)</f>
        <v>42.75</v>
      </c>
      <c r="L291" s="35">
        <v>38</v>
      </c>
      <c r="M291" s="29">
        <f>IF(K291&gt;38,38,K291)</f>
        <v>38</v>
      </c>
    </row>
    <row r="292" spans="2:16" s="28" customFormat="1">
      <c r="B292" s="28">
        <v>21137</v>
      </c>
      <c r="C292" s="28" t="s">
        <v>53</v>
      </c>
      <c r="D292" s="28" t="s">
        <v>17</v>
      </c>
      <c r="G292" s="28">
        <f>L292*6</f>
        <v>0</v>
      </c>
      <c r="I292" s="28">
        <f>G292+H292</f>
        <v>0</v>
      </c>
      <c r="K292" s="29">
        <f>(200-F292)*(75/100)</f>
        <v>150</v>
      </c>
      <c r="M292" s="29">
        <f>IF(K292&gt;38,38,K292)</f>
        <v>38</v>
      </c>
    </row>
    <row r="293" spans="2:16" s="28" customFormat="1">
      <c r="B293" s="28">
        <v>17319</v>
      </c>
      <c r="C293" s="28" t="s">
        <v>31</v>
      </c>
      <c r="D293" s="28" t="s">
        <v>12</v>
      </c>
      <c r="F293" s="35"/>
      <c r="G293" s="28">
        <f>L293*6</f>
        <v>54</v>
      </c>
      <c r="I293" s="28">
        <f>G293+H293</f>
        <v>54</v>
      </c>
      <c r="K293" s="29">
        <f>(200-F293)*(75/100)</f>
        <v>150</v>
      </c>
      <c r="L293" s="35">
        <v>9</v>
      </c>
      <c r="M293" s="29">
        <f>IF(K293&gt;38,38,K293)</f>
        <v>38</v>
      </c>
    </row>
    <row r="294" spans="2:16" s="28" customFormat="1">
      <c r="B294" s="35">
        <v>23544</v>
      </c>
      <c r="C294" s="35" t="s">
        <v>368</v>
      </c>
      <c r="D294" s="35" t="s">
        <v>12</v>
      </c>
      <c r="E294" s="35"/>
      <c r="F294" s="35">
        <v>115</v>
      </c>
      <c r="G294" s="28">
        <f>L294*6</f>
        <v>228</v>
      </c>
      <c r="H294" s="35"/>
      <c r="I294" s="28">
        <f>G294+H294</f>
        <v>228</v>
      </c>
      <c r="J294" s="24" t="s">
        <v>294</v>
      </c>
      <c r="K294" s="29">
        <f>(200-F294)*(75/100)</f>
        <v>63.75</v>
      </c>
      <c r="L294" s="35">
        <v>38</v>
      </c>
      <c r="M294" s="29">
        <f>IF(K294&gt;38,38,K294)</f>
        <v>38</v>
      </c>
    </row>
    <row r="295" spans="2:16" s="28" customFormat="1">
      <c r="B295" s="28">
        <v>21705</v>
      </c>
      <c r="C295" s="28" t="s">
        <v>202</v>
      </c>
      <c r="D295" s="28" t="s">
        <v>34</v>
      </c>
      <c r="F295" s="35">
        <v>178</v>
      </c>
      <c r="G295" s="28">
        <f>L295*6</f>
        <v>102</v>
      </c>
      <c r="I295" s="28">
        <f>G295+H295</f>
        <v>102</v>
      </c>
      <c r="K295" s="29">
        <f>(200-F295)*(75/100)</f>
        <v>16.5</v>
      </c>
      <c r="L295" s="35">
        <v>17</v>
      </c>
      <c r="M295" s="29">
        <f>IF(K295&gt;38,38,K295)</f>
        <v>16.5</v>
      </c>
    </row>
    <row r="296" spans="2:16" s="28" customFormat="1">
      <c r="B296" s="28">
        <v>22083</v>
      </c>
      <c r="C296" s="28" t="s">
        <v>100</v>
      </c>
      <c r="D296" s="28" t="s">
        <v>17</v>
      </c>
      <c r="G296" s="28">
        <f>L296*6</f>
        <v>0</v>
      </c>
      <c r="I296" s="28">
        <f>G296+H296</f>
        <v>0</v>
      </c>
      <c r="K296" s="29">
        <f>(200-F296)*(75/100)</f>
        <v>150</v>
      </c>
      <c r="M296" s="29">
        <f>IF(K296&gt;38,38,K296)</f>
        <v>38</v>
      </c>
      <c r="O296" s="31"/>
      <c r="P296" s="27"/>
    </row>
    <row r="297" spans="2:16" s="28" customFormat="1">
      <c r="B297" s="28">
        <v>17250</v>
      </c>
      <c r="C297" s="28" t="s">
        <v>188</v>
      </c>
      <c r="D297" s="28" t="s">
        <v>12</v>
      </c>
      <c r="G297" s="28">
        <f>L297*6</f>
        <v>0</v>
      </c>
      <c r="I297" s="28">
        <f>G297+H297</f>
        <v>0</v>
      </c>
      <c r="K297" s="29">
        <f>(200-F297)*(75/100)</f>
        <v>150</v>
      </c>
      <c r="M297" s="29">
        <f>IF(K297&gt;38,38,K297)</f>
        <v>38</v>
      </c>
    </row>
    <row r="298" spans="2:16" s="28" customFormat="1">
      <c r="B298" s="28">
        <v>20816</v>
      </c>
      <c r="C298" s="28" t="s">
        <v>101</v>
      </c>
      <c r="D298" s="28" t="s">
        <v>34</v>
      </c>
      <c r="G298" s="28">
        <f>L298*6</f>
        <v>0</v>
      </c>
      <c r="I298" s="28">
        <f>G298+H298</f>
        <v>0</v>
      </c>
      <c r="K298" s="29">
        <f>(200-F298)*(75/100)</f>
        <v>150</v>
      </c>
      <c r="M298" s="29">
        <f>IF(K298&gt;38,38,K298)</f>
        <v>38</v>
      </c>
    </row>
    <row r="299" spans="2:16" s="28" customFormat="1">
      <c r="B299" s="28">
        <v>20788</v>
      </c>
      <c r="C299" s="28" t="s">
        <v>162</v>
      </c>
      <c r="D299" s="28" t="s">
        <v>17</v>
      </c>
      <c r="F299" s="28">
        <v>194</v>
      </c>
      <c r="G299" s="28">
        <f>L299*6</f>
        <v>30</v>
      </c>
      <c r="I299" s="28">
        <f>G299+H299</f>
        <v>30</v>
      </c>
      <c r="J299" s="28" t="s">
        <v>294</v>
      </c>
      <c r="K299" s="29">
        <f>(200-F299)*(75/100)</f>
        <v>4.5</v>
      </c>
      <c r="L299" s="35">
        <v>5</v>
      </c>
      <c r="M299" s="29">
        <f>IF(K299&gt;38,38,K299)</f>
        <v>4.5</v>
      </c>
    </row>
    <row r="300" spans="2:16" s="28" customFormat="1">
      <c r="B300" s="28">
        <v>21952</v>
      </c>
      <c r="C300" s="28" t="s">
        <v>122</v>
      </c>
      <c r="D300" s="28" t="s">
        <v>36</v>
      </c>
      <c r="G300" s="28">
        <f>L300*6</f>
        <v>0</v>
      </c>
      <c r="I300" s="28">
        <f>G300+H300</f>
        <v>0</v>
      </c>
      <c r="K300" s="29">
        <f>(200-F300)*(75/100)</f>
        <v>150</v>
      </c>
      <c r="M300" s="29">
        <f>IF(K300&gt;38,38,K300)</f>
        <v>38</v>
      </c>
    </row>
    <row r="301" spans="2:16" s="28" customFormat="1">
      <c r="B301" s="28">
        <v>21973</v>
      </c>
      <c r="C301" s="28" t="s">
        <v>301</v>
      </c>
      <c r="D301" s="28" t="s">
        <v>17</v>
      </c>
      <c r="F301" s="35"/>
      <c r="G301" s="28">
        <f>L301*6</f>
        <v>228</v>
      </c>
      <c r="I301" s="28">
        <f>G301+H301</f>
        <v>228</v>
      </c>
      <c r="J301" s="28" t="s">
        <v>294</v>
      </c>
      <c r="K301" s="29">
        <f>(200-F301)*(75/100)</f>
        <v>150</v>
      </c>
      <c r="L301" s="35">
        <v>38</v>
      </c>
      <c r="M301" s="29">
        <f>IF(K301&gt;38,38,K301)</f>
        <v>38</v>
      </c>
    </row>
    <row r="302" spans="2:16" s="28" customFormat="1">
      <c r="B302" s="28">
        <v>22734</v>
      </c>
      <c r="C302" s="28" t="s">
        <v>286</v>
      </c>
      <c r="D302" s="28" t="s">
        <v>268</v>
      </c>
      <c r="G302" s="28">
        <f>L302*6</f>
        <v>0</v>
      </c>
      <c r="I302" s="28">
        <f>G302+H302</f>
        <v>0</v>
      </c>
      <c r="K302" s="29">
        <f>(200-F302)*(75/100)</f>
        <v>150</v>
      </c>
      <c r="M302" s="29">
        <f>IF(K302&gt;38,38,K302)</f>
        <v>38</v>
      </c>
    </row>
    <row r="303" spans="2:16" s="28" customFormat="1">
      <c r="B303" s="28">
        <v>22635</v>
      </c>
      <c r="C303" s="28" t="s">
        <v>155</v>
      </c>
      <c r="D303" s="28" t="s">
        <v>17</v>
      </c>
      <c r="F303" s="35">
        <v>137</v>
      </c>
      <c r="G303" s="28">
        <f>L303*6</f>
        <v>228</v>
      </c>
      <c r="H303" s="24"/>
      <c r="I303" s="28">
        <f>G303+H303</f>
        <v>228</v>
      </c>
      <c r="K303" s="29">
        <f>(200-F303)*(75/100)</f>
        <v>47.25</v>
      </c>
      <c r="L303" s="35">
        <v>38</v>
      </c>
      <c r="M303" s="29">
        <f>IF(K303&gt;38,38,K303)</f>
        <v>38</v>
      </c>
      <c r="O303" s="31"/>
      <c r="P303" s="27"/>
    </row>
    <row r="304" spans="2:16" s="28" customFormat="1">
      <c r="B304" s="28">
        <v>21529</v>
      </c>
      <c r="C304" s="28" t="s">
        <v>189</v>
      </c>
      <c r="D304" s="28" t="s">
        <v>17</v>
      </c>
      <c r="G304" s="28">
        <f>L304*6</f>
        <v>0</v>
      </c>
      <c r="I304" s="28">
        <f>G304+H304</f>
        <v>0</v>
      </c>
      <c r="K304" s="29">
        <f>(200-F304)*(75/100)</f>
        <v>150</v>
      </c>
      <c r="M304" s="29">
        <f>IF(K304&gt;38,38,K304)</f>
        <v>38</v>
      </c>
    </row>
    <row r="305" spans="1:16" s="28" customFormat="1">
      <c r="B305" s="28">
        <v>21403</v>
      </c>
      <c r="C305" s="28" t="s">
        <v>142</v>
      </c>
      <c r="D305" s="28" t="s">
        <v>17</v>
      </c>
      <c r="F305" s="35">
        <v>166</v>
      </c>
      <c r="G305" s="28">
        <f>L305*6</f>
        <v>156</v>
      </c>
      <c r="I305" s="28">
        <f>G305+H305</f>
        <v>156</v>
      </c>
      <c r="K305" s="29">
        <f>(200-F305)*(75/100)</f>
        <v>25.5</v>
      </c>
      <c r="L305" s="35">
        <v>26</v>
      </c>
      <c r="M305" s="29">
        <f>IF(K305&gt;38,38,K305)</f>
        <v>25.5</v>
      </c>
    </row>
    <row r="306" spans="1:16" s="28" customFormat="1">
      <c r="B306" s="35">
        <v>19472</v>
      </c>
      <c r="C306" s="35" t="s">
        <v>339</v>
      </c>
      <c r="D306" s="35" t="s">
        <v>12</v>
      </c>
      <c r="E306" s="35"/>
      <c r="F306" s="35">
        <v>200</v>
      </c>
      <c r="G306" s="28">
        <f>L306*6</f>
        <v>0</v>
      </c>
      <c r="I306" s="28">
        <f>G306+H306</f>
        <v>0</v>
      </c>
      <c r="K306" s="29">
        <f>(200-F306)*(75/100)</f>
        <v>0</v>
      </c>
      <c r="L306" s="35">
        <v>0</v>
      </c>
      <c r="M306" s="29">
        <f>IF(K306&gt;38,38,K306)</f>
        <v>0</v>
      </c>
    </row>
    <row r="307" spans="1:16" s="28" customFormat="1">
      <c r="B307" s="28">
        <v>22732</v>
      </c>
      <c r="C307" s="28" t="s">
        <v>267</v>
      </c>
      <c r="D307" t="s">
        <v>34</v>
      </c>
      <c r="E307"/>
      <c r="F307" s="35">
        <v>138</v>
      </c>
      <c r="G307" s="28">
        <f>L307*6</f>
        <v>228</v>
      </c>
      <c r="I307" s="28">
        <f>G307+H307</f>
        <v>228</v>
      </c>
      <c r="K307" s="29">
        <f>(200-F307)*(75/100)</f>
        <v>46.5</v>
      </c>
      <c r="L307" s="35">
        <v>38</v>
      </c>
      <c r="M307" s="29">
        <f>IF(K307&gt;38,38,K307)</f>
        <v>38</v>
      </c>
    </row>
    <row r="308" spans="1:16" s="28" customFormat="1">
      <c r="B308" s="28">
        <v>21676</v>
      </c>
      <c r="C308" s="28" t="s">
        <v>203</v>
      </c>
      <c r="D308" s="28" t="s">
        <v>24</v>
      </c>
      <c r="F308" s="28">
        <v>179</v>
      </c>
      <c r="G308" s="28">
        <f>L308*6</f>
        <v>96</v>
      </c>
      <c r="I308" s="28">
        <f>G308+H308</f>
        <v>96</v>
      </c>
      <c r="K308" s="29">
        <f>(200-F308)*(75/100)</f>
        <v>15.75</v>
      </c>
      <c r="L308" s="35">
        <v>16</v>
      </c>
      <c r="M308" s="29">
        <f>IF(K308&gt;38,38,K308)</f>
        <v>15.75</v>
      </c>
    </row>
    <row r="309" spans="1:16" s="28" customFormat="1">
      <c r="A309" s="24"/>
      <c r="B309" s="28">
        <v>23020</v>
      </c>
      <c r="C309" s="28" t="s">
        <v>306</v>
      </c>
      <c r="D309" s="28" t="s">
        <v>57</v>
      </c>
      <c r="F309" s="35">
        <v>143</v>
      </c>
      <c r="G309" s="28">
        <f>L309*6</f>
        <v>228</v>
      </c>
      <c r="H309" s="24"/>
      <c r="I309" s="28">
        <f>G309+H309</f>
        <v>228</v>
      </c>
      <c r="K309" s="29">
        <f>(200-F309)*(75/100)</f>
        <v>42.75</v>
      </c>
      <c r="L309" s="35">
        <v>38</v>
      </c>
      <c r="M309" s="29">
        <f>IF(K309&gt;38,38,K309)</f>
        <v>38</v>
      </c>
    </row>
    <row r="310" spans="1:16" s="28" customFormat="1">
      <c r="B310" s="28">
        <v>21772</v>
      </c>
      <c r="C310" s="28" t="s">
        <v>54</v>
      </c>
      <c r="D310" s="28" t="s">
        <v>19</v>
      </c>
      <c r="F310" s="28">
        <v>148</v>
      </c>
      <c r="G310" s="28">
        <f>L310*6</f>
        <v>228</v>
      </c>
      <c r="I310" s="28">
        <f>G310+H310</f>
        <v>228</v>
      </c>
      <c r="K310" s="29">
        <f>(200-F310)*(75/100)</f>
        <v>39</v>
      </c>
      <c r="L310" s="35">
        <v>38</v>
      </c>
      <c r="M310" s="29">
        <f>IF(K310&gt;38,38,K310)</f>
        <v>38</v>
      </c>
    </row>
    <row r="311" spans="1:16" s="28" customFormat="1">
      <c r="B311" s="24">
        <v>24172</v>
      </c>
      <c r="C311" s="24" t="s">
        <v>411</v>
      </c>
      <c r="D311" s="24" t="s">
        <v>17</v>
      </c>
      <c r="E311" s="24"/>
      <c r="F311" s="24">
        <v>98</v>
      </c>
      <c r="G311" s="28">
        <f>L311*6</f>
        <v>228</v>
      </c>
      <c r="H311" s="24"/>
      <c r="I311" s="28">
        <f>G311+H311</f>
        <v>228</v>
      </c>
      <c r="K311" s="29">
        <f>(200-F311)*(75/100)</f>
        <v>76.5</v>
      </c>
      <c r="L311" s="35">
        <v>38</v>
      </c>
      <c r="M311" s="29">
        <f>IF(K311&gt;38,38,K311)</f>
        <v>38</v>
      </c>
    </row>
    <row r="312" spans="1:16" s="28" customFormat="1">
      <c r="B312" s="28">
        <v>17276</v>
      </c>
      <c r="C312" s="28" t="s">
        <v>55</v>
      </c>
      <c r="D312" s="28" t="s">
        <v>12</v>
      </c>
      <c r="G312" s="28">
        <f>L312*6</f>
        <v>0</v>
      </c>
      <c r="I312" s="28">
        <f>G312+H312</f>
        <v>0</v>
      </c>
      <c r="K312" s="29">
        <f>(200-F312)*(75/100)</f>
        <v>150</v>
      </c>
      <c r="M312" s="29">
        <f>IF(K312&gt;38,38,K312)</f>
        <v>38</v>
      </c>
    </row>
    <row r="313" spans="1:16" s="28" customFormat="1">
      <c r="B313" s="28">
        <v>22955</v>
      </c>
      <c r="C313" s="28" t="s">
        <v>284</v>
      </c>
      <c r="D313" s="28" t="s">
        <v>19</v>
      </c>
      <c r="F313" s="35"/>
      <c r="G313" s="28">
        <f>L313*6</f>
        <v>228</v>
      </c>
      <c r="I313" s="28">
        <f>G313+H313</f>
        <v>228</v>
      </c>
      <c r="K313" s="29">
        <f>(200-F313)*(75/100)</f>
        <v>150</v>
      </c>
      <c r="L313" s="35">
        <v>38</v>
      </c>
      <c r="M313" s="29">
        <f>IF(K313&gt;38,38,K313)</f>
        <v>38</v>
      </c>
    </row>
    <row r="314" spans="1:16" s="28" customFormat="1">
      <c r="B314" s="28">
        <v>20790</v>
      </c>
      <c r="C314" s="28" t="s">
        <v>220</v>
      </c>
      <c r="D314" s="28" t="s">
        <v>17</v>
      </c>
      <c r="G314" s="28">
        <f>L314*6</f>
        <v>0</v>
      </c>
      <c r="I314" s="28">
        <f>G314+H314</f>
        <v>0</v>
      </c>
      <c r="K314" s="29">
        <f>(200-F314)*(75/100)</f>
        <v>150</v>
      </c>
      <c r="M314" s="29">
        <f>IF(K314&gt;38,38,K314)</f>
        <v>38</v>
      </c>
    </row>
    <row r="315" spans="1:16" s="24" customFormat="1">
      <c r="A315" s="28"/>
      <c r="B315" s="28">
        <v>17143</v>
      </c>
      <c r="C315" s="28" t="s">
        <v>239</v>
      </c>
      <c r="D315" s="28" t="s">
        <v>12</v>
      </c>
      <c r="E315" s="28"/>
      <c r="F315" s="35"/>
      <c r="G315" s="28">
        <f>L315*6</f>
        <v>90</v>
      </c>
      <c r="H315" s="28"/>
      <c r="I315" s="28">
        <f>G315+H315</f>
        <v>90</v>
      </c>
      <c r="J315" s="28"/>
      <c r="K315" s="29">
        <f>(200-F315)*(75/100)</f>
        <v>150</v>
      </c>
      <c r="L315" s="35">
        <v>15</v>
      </c>
      <c r="M315" s="29">
        <f>IF(K315&gt;38,38,K315)</f>
        <v>38</v>
      </c>
    </row>
    <row r="316" spans="1:16" s="28" customFormat="1">
      <c r="B316" s="28">
        <v>20303</v>
      </c>
      <c r="C316" s="28" t="s">
        <v>18</v>
      </c>
      <c r="D316" s="28" t="s">
        <v>19</v>
      </c>
      <c r="F316" s="35">
        <v>164</v>
      </c>
      <c r="G316" s="28">
        <f>L316*6</f>
        <v>162</v>
      </c>
      <c r="H316" s="24"/>
      <c r="I316" s="28">
        <f>G316+H316</f>
        <v>162</v>
      </c>
      <c r="K316" s="29">
        <f>(200-F316)*(75/100)</f>
        <v>27</v>
      </c>
      <c r="L316" s="35">
        <v>27</v>
      </c>
      <c r="M316" s="29">
        <f>IF(K316&gt;38,38,K316)</f>
        <v>27</v>
      </c>
    </row>
    <row r="317" spans="1:16" s="28" customFormat="1">
      <c r="B317" s="28">
        <v>17201</v>
      </c>
      <c r="C317" s="28" t="s">
        <v>38</v>
      </c>
      <c r="D317" t="s">
        <v>57</v>
      </c>
      <c r="E317"/>
      <c r="F317" s="35">
        <v>192</v>
      </c>
      <c r="G317" s="28">
        <f>L317*6</f>
        <v>36</v>
      </c>
      <c r="I317" s="28">
        <f>G317+H317</f>
        <v>36</v>
      </c>
      <c r="K317" s="29">
        <f>(200-F317)*(75/100)</f>
        <v>6</v>
      </c>
      <c r="L317" s="35">
        <v>6</v>
      </c>
      <c r="M317" s="29">
        <f>IF(K317&gt;38,38,K317)</f>
        <v>6</v>
      </c>
    </row>
    <row r="318" spans="1:16" s="28" customFormat="1">
      <c r="B318" s="28">
        <v>21267</v>
      </c>
      <c r="C318" s="28" t="s">
        <v>56</v>
      </c>
      <c r="D318" s="28" t="s">
        <v>57</v>
      </c>
      <c r="G318" s="28">
        <f>L318*6</f>
        <v>0</v>
      </c>
      <c r="I318" s="28">
        <f>G318+H318</f>
        <v>0</v>
      </c>
      <c r="K318" s="29">
        <f>(200-F318)*(75/100)</f>
        <v>150</v>
      </c>
      <c r="M318" s="29">
        <f>IF(K318&gt;38,38,K318)</f>
        <v>38</v>
      </c>
    </row>
    <row r="319" spans="1:16" s="28" customFormat="1">
      <c r="B319" s="28">
        <v>20236</v>
      </c>
      <c r="C319" s="28" t="s">
        <v>58</v>
      </c>
      <c r="D319" s="28" t="s">
        <v>34</v>
      </c>
      <c r="G319" s="28">
        <f>L319*6</f>
        <v>0</v>
      </c>
      <c r="I319" s="28">
        <f>G319+H319</f>
        <v>0</v>
      </c>
      <c r="K319" s="29">
        <f>(200-F319)*(75/100)</f>
        <v>150</v>
      </c>
      <c r="M319" s="29">
        <f>IF(K319&gt;38,38,K319)</f>
        <v>38</v>
      </c>
      <c r="O319" s="31"/>
      <c r="P319" s="27"/>
    </row>
    <row r="320" spans="1:16" s="28" customFormat="1">
      <c r="B320" s="28">
        <v>21554</v>
      </c>
      <c r="C320" s="28" t="s">
        <v>241</v>
      </c>
      <c r="D320" s="28" t="s">
        <v>24</v>
      </c>
      <c r="F320" s="35">
        <v>203</v>
      </c>
      <c r="G320" s="28">
        <f>L320*6</f>
        <v>0</v>
      </c>
      <c r="H320" s="24"/>
      <c r="I320" s="28">
        <f>G320+H320</f>
        <v>0</v>
      </c>
      <c r="K320" s="29">
        <f>(200-F320)*(75/100)</f>
        <v>-2.25</v>
      </c>
      <c r="L320" s="35">
        <v>0</v>
      </c>
      <c r="M320" s="29">
        <f>IF(K320&gt;38,38,K320)</f>
        <v>-2.25</v>
      </c>
    </row>
    <row r="321" spans="2:13" s="28" customFormat="1">
      <c r="B321" s="24">
        <v>17034</v>
      </c>
      <c r="C321" s="24" t="s">
        <v>256</v>
      </c>
      <c r="D321" s="24" t="s">
        <v>17</v>
      </c>
      <c r="E321" s="24"/>
      <c r="F321" s="35">
        <v>206</v>
      </c>
      <c r="G321" s="28">
        <f>L321*6</f>
        <v>0</v>
      </c>
      <c r="H321" s="24"/>
      <c r="I321" s="24">
        <f>G321+H321</f>
        <v>0</v>
      </c>
      <c r="J321" s="24"/>
      <c r="K321" s="25">
        <f>(200-F321)*(75/100)</f>
        <v>-4.5</v>
      </c>
      <c r="L321" s="35">
        <v>0</v>
      </c>
      <c r="M321" s="25">
        <f>IF(K321&lt;0,0,K321)</f>
        <v>0</v>
      </c>
    </row>
    <row r="322" spans="2:13" s="28" customFormat="1">
      <c r="B322" s="28">
        <v>21891</v>
      </c>
      <c r="C322" s="28" t="s">
        <v>138</v>
      </c>
      <c r="D322" s="28" t="s">
        <v>36</v>
      </c>
      <c r="G322" s="28">
        <f>L322*6</f>
        <v>0</v>
      </c>
      <c r="I322" s="28">
        <f>G322+H322</f>
        <v>0</v>
      </c>
      <c r="K322" s="29">
        <f>(200-F322)*(75/100)</f>
        <v>150</v>
      </c>
      <c r="M322" s="29">
        <f>IF(K322&gt;38,38,K322)</f>
        <v>38</v>
      </c>
    </row>
    <row r="323" spans="2:13" s="28" customFormat="1">
      <c r="B323" s="28">
        <v>20230</v>
      </c>
      <c r="C323" s="28" t="s">
        <v>169</v>
      </c>
      <c r="D323" s="28" t="s">
        <v>14</v>
      </c>
      <c r="G323" s="28">
        <f>L323*6</f>
        <v>0</v>
      </c>
      <c r="I323" s="28">
        <f>G323+H323</f>
        <v>0</v>
      </c>
      <c r="K323" s="29">
        <f>(200-F323)*(75/100)</f>
        <v>150</v>
      </c>
      <c r="M323" s="29">
        <f>IF(K323&gt;38,38,K323)</f>
        <v>38</v>
      </c>
    </row>
    <row r="324" spans="2:13" s="28" customFormat="1">
      <c r="B324" s="28">
        <v>20938</v>
      </c>
      <c r="C324" s="28" t="s">
        <v>91</v>
      </c>
      <c r="D324" s="28" t="s">
        <v>17</v>
      </c>
      <c r="F324" s="35"/>
      <c r="G324" s="28">
        <f>L324*6</f>
        <v>228</v>
      </c>
      <c r="I324" s="28">
        <f>G324+H324</f>
        <v>228</v>
      </c>
      <c r="K324" s="29">
        <f>(200-F324)*(75/100)</f>
        <v>150</v>
      </c>
      <c r="L324" s="35">
        <v>38</v>
      </c>
      <c r="M324" s="29">
        <f>IF(K324&gt;38,38,K324)</f>
        <v>38</v>
      </c>
    </row>
    <row r="325" spans="2:13" s="28" customFormat="1">
      <c r="B325" s="28">
        <v>17300</v>
      </c>
      <c r="C325" s="28" t="s">
        <v>232</v>
      </c>
      <c r="D325" s="28" t="s">
        <v>17</v>
      </c>
      <c r="G325" s="28">
        <f>L325*6</f>
        <v>0</v>
      </c>
      <c r="I325" s="28">
        <f>G325+H325</f>
        <v>0</v>
      </c>
      <c r="K325" s="29">
        <f>(200-F325)*(75/100)</f>
        <v>150</v>
      </c>
      <c r="M325" s="29">
        <f>IF(K325&gt;38,38,K325)</f>
        <v>38</v>
      </c>
    </row>
    <row r="326" spans="2:13" s="28" customFormat="1">
      <c r="B326" s="28">
        <v>17285</v>
      </c>
      <c r="C326" s="28" t="s">
        <v>149</v>
      </c>
      <c r="D326" s="28" t="s">
        <v>57</v>
      </c>
      <c r="G326" s="28">
        <f>L326*6</f>
        <v>0</v>
      </c>
      <c r="I326" s="28">
        <f>G326+H326</f>
        <v>0</v>
      </c>
      <c r="K326" s="29">
        <f>(200-F326)*(75/100)</f>
        <v>150</v>
      </c>
      <c r="M326" s="29">
        <f>IF(K326&gt;38,38,K326)</f>
        <v>38</v>
      </c>
    </row>
    <row r="327" spans="2:13" s="28" customFormat="1">
      <c r="B327" s="28">
        <v>21166</v>
      </c>
      <c r="C327" s="28" t="s">
        <v>97</v>
      </c>
      <c r="D327" s="28" t="s">
        <v>57</v>
      </c>
      <c r="G327" s="28">
        <f>L327*6</f>
        <v>0</v>
      </c>
      <c r="I327" s="28">
        <f>G327+H327</f>
        <v>0</v>
      </c>
      <c r="K327" s="29">
        <f>(200-F327)*(75/100)</f>
        <v>150</v>
      </c>
      <c r="M327" s="29">
        <f>IF(K327&gt;38,38,K327)</f>
        <v>38</v>
      </c>
    </row>
    <row r="328" spans="2:13" s="28" customFormat="1">
      <c r="B328" s="35">
        <v>23385</v>
      </c>
      <c r="C328" s="35" t="s">
        <v>366</v>
      </c>
      <c r="D328" s="35" t="s">
        <v>57</v>
      </c>
      <c r="E328" s="35"/>
      <c r="F328" s="35">
        <v>165</v>
      </c>
      <c r="G328" s="28">
        <f>L328*6</f>
        <v>156</v>
      </c>
      <c r="H328" s="24"/>
      <c r="I328" s="28">
        <f>G328+H328</f>
        <v>156</v>
      </c>
      <c r="K328" s="29">
        <f>(200-F328)*(75/100)</f>
        <v>26.25</v>
      </c>
      <c r="L328" s="35">
        <v>26</v>
      </c>
      <c r="M328" s="29">
        <f>IF(K328&gt;38,38,K328)</f>
        <v>26.25</v>
      </c>
    </row>
    <row r="329" spans="2:13" s="28" customFormat="1">
      <c r="B329" s="28">
        <v>21679</v>
      </c>
      <c r="C329" s="28" t="s">
        <v>59</v>
      </c>
      <c r="D329" s="28" t="s">
        <v>24</v>
      </c>
      <c r="G329" s="28">
        <f>L329*6</f>
        <v>174</v>
      </c>
      <c r="I329" s="28">
        <f>G329+H329</f>
        <v>174</v>
      </c>
      <c r="J329" s="28" t="s">
        <v>294</v>
      </c>
      <c r="K329" s="29">
        <f>(200-F329)*(75/100)</f>
        <v>150</v>
      </c>
      <c r="L329" s="35">
        <v>29</v>
      </c>
      <c r="M329" s="29">
        <f>IF(K329&gt;38,38,K329)</f>
        <v>38</v>
      </c>
    </row>
    <row r="330" spans="2:13" s="28" customFormat="1">
      <c r="B330" s="28">
        <v>22842</v>
      </c>
      <c r="C330" s="28" t="s">
        <v>59</v>
      </c>
      <c r="D330" s="28" t="s">
        <v>24</v>
      </c>
      <c r="F330" s="35"/>
      <c r="G330" s="28">
        <f>L330*6</f>
        <v>180</v>
      </c>
      <c r="I330" s="28">
        <f>G330+H330</f>
        <v>180</v>
      </c>
      <c r="K330" s="29">
        <f>(200-F330)*(75/100)</f>
        <v>150</v>
      </c>
      <c r="L330" s="35">
        <v>30</v>
      </c>
      <c r="M330" s="29">
        <f>IF(K330&gt;38,38,K330)</f>
        <v>38</v>
      </c>
    </row>
    <row r="331" spans="2:13" s="28" customFormat="1">
      <c r="B331" s="28">
        <v>20650</v>
      </c>
      <c r="C331" s="28" t="s">
        <v>170</v>
      </c>
      <c r="D331" s="28" t="s">
        <v>17</v>
      </c>
      <c r="F331" s="28">
        <v>188</v>
      </c>
      <c r="G331" s="28">
        <f>L331*6</f>
        <v>54</v>
      </c>
      <c r="H331" s="24"/>
      <c r="I331" s="28">
        <f>G331+H331</f>
        <v>54</v>
      </c>
      <c r="K331" s="29">
        <f>(200-F331)*(75/100)</f>
        <v>9</v>
      </c>
      <c r="L331" s="35">
        <v>9</v>
      </c>
      <c r="M331" s="29">
        <f>IF(K331&gt;38,38,K331)</f>
        <v>9</v>
      </c>
    </row>
    <row r="332" spans="2:13" s="28" customFormat="1">
      <c r="B332" s="35">
        <v>23348</v>
      </c>
      <c r="C332" s="35" t="s">
        <v>349</v>
      </c>
      <c r="D332" s="35" t="s">
        <v>17</v>
      </c>
      <c r="E332" s="35"/>
      <c r="F332" s="35">
        <v>196</v>
      </c>
      <c r="G332" s="28">
        <f>L332*6</f>
        <v>18</v>
      </c>
      <c r="H332" s="24"/>
      <c r="I332" s="28">
        <f>G332+H332</f>
        <v>18</v>
      </c>
      <c r="K332" s="29">
        <f>(200-F332)*(75/100)</f>
        <v>3</v>
      </c>
      <c r="L332" s="35">
        <v>3</v>
      </c>
      <c r="M332" s="29">
        <f>IF(K332&gt;38,38,K332)</f>
        <v>3</v>
      </c>
    </row>
    <row r="333" spans="2:13" s="28" customFormat="1">
      <c r="B333" s="28">
        <v>21641</v>
      </c>
      <c r="C333" s="28" t="s">
        <v>208</v>
      </c>
      <c r="D333" s="28" t="s">
        <v>24</v>
      </c>
      <c r="F333" s="35"/>
      <c r="G333" s="28">
        <f>L333*6</f>
        <v>72</v>
      </c>
      <c r="I333" s="28">
        <f>G333+H333</f>
        <v>72</v>
      </c>
      <c r="K333" s="29">
        <f>(200-F333)*(75/100)</f>
        <v>150</v>
      </c>
      <c r="L333" s="35">
        <v>12</v>
      </c>
      <c r="M333" s="29">
        <f>IF(K333&gt;38,38,K333)</f>
        <v>38</v>
      </c>
    </row>
    <row r="334" spans="2:13" s="28" customFormat="1">
      <c r="B334" s="28">
        <v>22172</v>
      </c>
      <c r="C334" s="28" t="s">
        <v>276</v>
      </c>
      <c r="D334" s="28" t="s">
        <v>17</v>
      </c>
      <c r="F334" s="35"/>
      <c r="G334" s="28">
        <f>L334*6</f>
        <v>228</v>
      </c>
      <c r="I334" s="28">
        <f>G334+H334</f>
        <v>228</v>
      </c>
      <c r="J334" s="28" t="s">
        <v>294</v>
      </c>
      <c r="K334" s="29">
        <f>(200-F334)*(75/100)</f>
        <v>150</v>
      </c>
      <c r="L334" s="35">
        <v>38</v>
      </c>
      <c r="M334" s="29">
        <f>IF(K334&gt;38,38,K334)</f>
        <v>38</v>
      </c>
    </row>
    <row r="335" spans="2:13" s="28" customFormat="1">
      <c r="B335" s="28">
        <v>22916</v>
      </c>
      <c r="C335" s="28" t="s">
        <v>304</v>
      </c>
      <c r="D335" s="28" t="s">
        <v>57</v>
      </c>
      <c r="F335" s="35"/>
      <c r="G335" s="28">
        <f>L335*6</f>
        <v>228</v>
      </c>
      <c r="I335" s="28">
        <f>G335+H335</f>
        <v>228</v>
      </c>
      <c r="K335" s="29">
        <f>(200-F335)*(75/100)</f>
        <v>150</v>
      </c>
      <c r="L335" s="35">
        <v>38</v>
      </c>
      <c r="M335" s="29">
        <f>IF(K335&gt;38,38,K335)</f>
        <v>38</v>
      </c>
    </row>
    <row r="336" spans="2:13" s="28" customFormat="1">
      <c r="B336" s="24">
        <v>24569</v>
      </c>
      <c r="C336" s="24" t="s">
        <v>414</v>
      </c>
      <c r="D336" s="24" t="s">
        <v>12</v>
      </c>
      <c r="E336" s="24"/>
      <c r="F336" s="35">
        <v>141</v>
      </c>
      <c r="G336" s="28">
        <f>L336*6</f>
        <v>228</v>
      </c>
      <c r="H336" s="24"/>
      <c r="I336" s="28">
        <f>G336+H336</f>
        <v>228</v>
      </c>
      <c r="K336" s="29">
        <f>(200-F336)*(75/100)</f>
        <v>44.25</v>
      </c>
      <c r="L336" s="35">
        <v>38</v>
      </c>
      <c r="M336" s="29">
        <f>IF(K336&gt;38,38,K336)</f>
        <v>38</v>
      </c>
    </row>
    <row r="337" spans="1:16" s="28" customFormat="1">
      <c r="B337" s="28">
        <v>17306</v>
      </c>
      <c r="C337" s="28" t="s">
        <v>144</v>
      </c>
      <c r="D337" s="28" t="s">
        <v>12</v>
      </c>
      <c r="F337" s="35"/>
      <c r="G337" s="28">
        <f>L337*6</f>
        <v>228</v>
      </c>
      <c r="I337" s="28">
        <f>G337+H337</f>
        <v>228</v>
      </c>
      <c r="J337" s="28" t="s">
        <v>294</v>
      </c>
      <c r="K337" s="29">
        <f>(200-F337)*(75/100)</f>
        <v>150</v>
      </c>
      <c r="L337" s="35">
        <v>38</v>
      </c>
      <c r="M337" s="29">
        <f>IF(K337&gt;38,38,K337)</f>
        <v>38</v>
      </c>
    </row>
    <row r="338" spans="1:16" s="28" customFormat="1">
      <c r="B338" s="28">
        <v>22278</v>
      </c>
      <c r="C338" s="28" t="s">
        <v>226</v>
      </c>
      <c r="D338" s="28" t="s">
        <v>17</v>
      </c>
      <c r="G338" s="28">
        <f>L338*6</f>
        <v>0</v>
      </c>
      <c r="I338" s="28">
        <f>G338+H338</f>
        <v>0</v>
      </c>
      <c r="K338" s="29">
        <f>(200-F338)*(75/100)</f>
        <v>150</v>
      </c>
      <c r="M338" s="29">
        <f>IF(K338&gt;38,38,K338)</f>
        <v>38</v>
      </c>
    </row>
    <row r="339" spans="1:16" s="28" customFormat="1">
      <c r="B339" s="28">
        <v>20203</v>
      </c>
      <c r="C339" s="28" t="s">
        <v>255</v>
      </c>
      <c r="D339" s="28" t="s">
        <v>57</v>
      </c>
      <c r="F339" s="35"/>
      <c r="G339" s="28">
        <f>L339*6</f>
        <v>138</v>
      </c>
      <c r="I339" s="28">
        <f>G339+H339</f>
        <v>138</v>
      </c>
      <c r="K339" s="29">
        <f>(200-F339)*(75/100)</f>
        <v>150</v>
      </c>
      <c r="L339" s="35">
        <v>23</v>
      </c>
      <c r="M339" s="29">
        <f>IF(K339&gt;38,38,K339)</f>
        <v>38</v>
      </c>
      <c r="O339" s="31"/>
      <c r="P339" s="27"/>
    </row>
    <row r="340" spans="1:16" s="28" customFormat="1">
      <c r="A340" s="24"/>
      <c r="B340" s="28">
        <v>17193</v>
      </c>
      <c r="C340" s="28" t="s">
        <v>236</v>
      </c>
      <c r="D340" s="28" t="s">
        <v>17</v>
      </c>
      <c r="F340" s="35"/>
      <c r="G340" s="28">
        <f>L340*6</f>
        <v>138</v>
      </c>
      <c r="I340" s="28">
        <f>G340+H340</f>
        <v>138</v>
      </c>
      <c r="K340" s="29">
        <f>(200-F340)*(75/100)</f>
        <v>150</v>
      </c>
      <c r="L340" s="35">
        <v>23</v>
      </c>
      <c r="M340" s="29">
        <f>IF(K340&gt;38,38,K340)</f>
        <v>38</v>
      </c>
    </row>
    <row r="341" spans="1:16" s="28" customFormat="1">
      <c r="B341" s="28">
        <v>21551</v>
      </c>
      <c r="C341" s="28" t="s">
        <v>61</v>
      </c>
      <c r="D341" s="28" t="s">
        <v>24</v>
      </c>
      <c r="G341" s="28">
        <f>L341*6</f>
        <v>216</v>
      </c>
      <c r="I341" s="28">
        <f>G341+H341</f>
        <v>216</v>
      </c>
      <c r="J341" s="28" t="s">
        <v>294</v>
      </c>
      <c r="K341" s="29">
        <f>(200-F341)*(75/100)</f>
        <v>150</v>
      </c>
      <c r="L341" s="35">
        <v>36</v>
      </c>
      <c r="M341" s="29">
        <f>IF(K341&gt;38,38,K341)</f>
        <v>38</v>
      </c>
      <c r="O341" s="31"/>
      <c r="P341" s="27"/>
    </row>
    <row r="342" spans="1:16" s="24" customFormat="1">
      <c r="A342" s="28"/>
      <c r="B342" s="28">
        <v>22026</v>
      </c>
      <c r="C342" s="28" t="s">
        <v>62</v>
      </c>
      <c r="D342" s="28" t="s">
        <v>36</v>
      </c>
      <c r="E342" s="28"/>
      <c r="F342" s="35"/>
      <c r="G342" s="28">
        <f>L342*6</f>
        <v>228</v>
      </c>
      <c r="H342" s="28"/>
      <c r="I342" s="28">
        <f>G342+H342</f>
        <v>228</v>
      </c>
      <c r="J342" s="28" t="s">
        <v>294</v>
      </c>
      <c r="K342" s="29">
        <f>(200-F342)*(75/100)</f>
        <v>150</v>
      </c>
      <c r="L342" s="35">
        <v>38</v>
      </c>
      <c r="M342" s="29">
        <f>IF(K342&gt;38,38,K342)</f>
        <v>38</v>
      </c>
    </row>
    <row r="343" spans="1:16" s="28" customFormat="1">
      <c r="B343" s="28">
        <v>20820</v>
      </c>
      <c r="C343" s="28" t="s">
        <v>178</v>
      </c>
      <c r="D343" s="28" t="s">
        <v>34</v>
      </c>
      <c r="G343" s="28">
        <f>L343*6</f>
        <v>0</v>
      </c>
      <c r="I343" s="28">
        <f>G343+H343</f>
        <v>0</v>
      </c>
      <c r="K343" s="29">
        <f>(200-F343)*(75/100)</f>
        <v>150</v>
      </c>
      <c r="M343" s="29">
        <f>IF(K343&gt;38,38,K343)</f>
        <v>38</v>
      </c>
    </row>
    <row r="344" spans="1:16" s="28" customFormat="1">
      <c r="B344" s="28">
        <v>21699</v>
      </c>
      <c r="C344" s="28" t="s">
        <v>103</v>
      </c>
      <c r="D344" s="28" t="s">
        <v>19</v>
      </c>
      <c r="G344" s="28">
        <f>L344*6</f>
        <v>0</v>
      </c>
      <c r="I344" s="28">
        <f>G344+H344</f>
        <v>0</v>
      </c>
      <c r="K344" s="29">
        <f>(200-F344)*(75/100)</f>
        <v>150</v>
      </c>
      <c r="M344" s="29">
        <f>IF(K344&gt;38,38,K344)</f>
        <v>38</v>
      </c>
    </row>
    <row r="345" spans="1:16" s="28" customFormat="1">
      <c r="B345" s="28">
        <v>21651</v>
      </c>
      <c r="C345" s="28" t="s">
        <v>204</v>
      </c>
      <c r="D345" s="28" t="s">
        <v>24</v>
      </c>
      <c r="F345" s="28">
        <v>180</v>
      </c>
      <c r="G345" s="28">
        <f>L345*6</f>
        <v>90</v>
      </c>
      <c r="I345" s="28">
        <f>G345+H345</f>
        <v>90</v>
      </c>
      <c r="K345" s="29">
        <f>(200-F345)*(75/100)</f>
        <v>15</v>
      </c>
      <c r="L345" s="35">
        <v>15</v>
      </c>
      <c r="M345" s="29">
        <f>IF(K345&gt;38,38,K345)</f>
        <v>15</v>
      </c>
    </row>
    <row r="346" spans="1:16" s="28" customFormat="1">
      <c r="B346" s="28">
        <v>22688</v>
      </c>
      <c r="C346" s="28" t="s">
        <v>104</v>
      </c>
      <c r="D346" s="28" t="s">
        <v>24</v>
      </c>
      <c r="F346" s="35">
        <v>193</v>
      </c>
      <c r="G346" s="28">
        <f>L346*6</f>
        <v>30</v>
      </c>
      <c r="H346" s="24"/>
      <c r="I346" s="28">
        <f>G346+H346</f>
        <v>30</v>
      </c>
      <c r="K346" s="29">
        <f>(200-F346)*(75/100)</f>
        <v>5.25</v>
      </c>
      <c r="L346" s="35">
        <v>5</v>
      </c>
      <c r="M346" s="29">
        <f>IF(K346&gt;38,38,K346)</f>
        <v>5.25</v>
      </c>
    </row>
    <row r="347" spans="1:16" s="28" customFormat="1">
      <c r="B347" s="28">
        <v>22902</v>
      </c>
      <c r="C347" s="28" t="s">
        <v>262</v>
      </c>
      <c r="D347" s="28" t="s">
        <v>57</v>
      </c>
      <c r="F347" s="35"/>
      <c r="G347" s="28">
        <f>L347*6</f>
        <v>114</v>
      </c>
      <c r="I347" s="28">
        <f>G347+H347</f>
        <v>114</v>
      </c>
      <c r="K347" s="29">
        <f>(200-F347)*(75/100)</f>
        <v>150</v>
      </c>
      <c r="L347" s="35">
        <v>19</v>
      </c>
      <c r="M347" s="29">
        <f>IF(K347&gt;38,38,K347)</f>
        <v>38</v>
      </c>
    </row>
    <row r="348" spans="1:16" s="28" customFormat="1">
      <c r="B348" s="28">
        <v>17277</v>
      </c>
      <c r="C348" s="28" t="s">
        <v>233</v>
      </c>
      <c r="D348" s="28" t="s">
        <v>57</v>
      </c>
      <c r="F348" s="35">
        <v>175</v>
      </c>
      <c r="G348" s="28">
        <f>L348*6</f>
        <v>114</v>
      </c>
      <c r="H348" s="24"/>
      <c r="I348" s="28">
        <f>G348+H348</f>
        <v>114</v>
      </c>
      <c r="K348" s="29">
        <f>(200-F348)*(75/100)</f>
        <v>18.75</v>
      </c>
      <c r="L348" s="35">
        <v>19</v>
      </c>
      <c r="M348" s="29">
        <f>IF(K348&gt;38,38,K348)</f>
        <v>18.75</v>
      </c>
    </row>
    <row r="349" spans="1:16" s="28" customFormat="1">
      <c r="B349" s="35">
        <v>23548</v>
      </c>
      <c r="C349" s="35" t="s">
        <v>369</v>
      </c>
      <c r="D349" s="35" t="s">
        <v>24</v>
      </c>
      <c r="E349" s="35"/>
      <c r="F349" s="35">
        <v>158</v>
      </c>
      <c r="G349" s="28">
        <f>L349*6</f>
        <v>192</v>
      </c>
      <c r="H349" s="35"/>
      <c r="I349" s="28">
        <f>G349+H349</f>
        <v>192</v>
      </c>
      <c r="K349" s="29">
        <f>(200-F349)*(75/100)</f>
        <v>31.5</v>
      </c>
      <c r="L349" s="35">
        <v>32</v>
      </c>
      <c r="M349" s="29">
        <f>IF(K349&gt;38,38,K349)</f>
        <v>31.5</v>
      </c>
    </row>
    <row r="350" spans="1:16" s="28" customFormat="1">
      <c r="B350" s="28">
        <v>21654</v>
      </c>
      <c r="C350" s="28" t="s">
        <v>234</v>
      </c>
      <c r="D350" s="28" t="s">
        <v>24</v>
      </c>
      <c r="F350" s="35"/>
      <c r="G350" s="28">
        <f>L350*6</f>
        <v>108</v>
      </c>
      <c r="I350" s="28">
        <f>G350+H350</f>
        <v>108</v>
      </c>
      <c r="K350" s="29">
        <f>(200-F350)*(75/100)</f>
        <v>150</v>
      </c>
      <c r="L350" s="35">
        <v>18</v>
      </c>
      <c r="M350" s="29">
        <f>IF(K350&gt;38,38,K350)</f>
        <v>38</v>
      </c>
    </row>
    <row r="351" spans="1:16" s="28" customFormat="1">
      <c r="B351" s="28">
        <v>19187</v>
      </c>
      <c r="C351" s="28" t="s">
        <v>27</v>
      </c>
      <c r="D351" s="28" t="s">
        <v>12</v>
      </c>
      <c r="F351" s="35">
        <v>190</v>
      </c>
      <c r="G351" s="28">
        <f>L351*6</f>
        <v>48</v>
      </c>
      <c r="H351" s="24"/>
      <c r="I351" s="28">
        <f>G351+H351</f>
        <v>48</v>
      </c>
      <c r="K351" s="29">
        <f>(200-F351)*(75/100)</f>
        <v>7.5</v>
      </c>
      <c r="L351" s="35">
        <v>8</v>
      </c>
      <c r="M351" s="29">
        <f>IF(K351&gt;38,38,K351)</f>
        <v>7.5</v>
      </c>
      <c r="O351" s="33"/>
      <c r="P351" s="34"/>
    </row>
    <row r="352" spans="1:16" s="28" customFormat="1">
      <c r="B352" s="28">
        <v>23063</v>
      </c>
      <c r="C352" s="28" t="s">
        <v>296</v>
      </c>
      <c r="D352" s="28" t="s">
        <v>36</v>
      </c>
      <c r="F352" s="35"/>
      <c r="G352" s="28">
        <f>L352*6</f>
        <v>156</v>
      </c>
      <c r="I352" s="28">
        <f>G352+H352</f>
        <v>156</v>
      </c>
      <c r="K352" s="29">
        <f>(200-F352)*(75/100)</f>
        <v>150</v>
      </c>
      <c r="L352" s="35">
        <v>26</v>
      </c>
      <c r="M352" s="29">
        <f>IF(K352&gt;38,38,K352)</f>
        <v>38</v>
      </c>
    </row>
    <row r="353" spans="2:16" s="28" customFormat="1">
      <c r="B353" s="28">
        <v>21457</v>
      </c>
      <c r="C353" s="28" t="s">
        <v>63</v>
      </c>
      <c r="D353" s="28" t="s">
        <v>17</v>
      </c>
      <c r="F353" s="35"/>
      <c r="G353" s="28">
        <f>L353*6</f>
        <v>228</v>
      </c>
      <c r="I353" s="28">
        <f>G353+H353</f>
        <v>228</v>
      </c>
      <c r="J353" s="28" t="s">
        <v>294</v>
      </c>
      <c r="K353" s="29">
        <f>(200-F353)*(75/100)</f>
        <v>150</v>
      </c>
      <c r="L353" s="35">
        <v>38</v>
      </c>
      <c r="M353" s="29">
        <f>IF(K353&gt;38,38,K353)</f>
        <v>38</v>
      </c>
    </row>
    <row r="354" spans="2:16" s="28" customFormat="1">
      <c r="B354" s="28">
        <v>21735</v>
      </c>
      <c r="C354" s="28" t="s">
        <v>157</v>
      </c>
      <c r="D354" s="28" t="s">
        <v>24</v>
      </c>
      <c r="G354" s="28">
        <f>L354*6</f>
        <v>0</v>
      </c>
      <c r="I354" s="28">
        <f>G354+H354</f>
        <v>0</v>
      </c>
      <c r="K354" s="29">
        <f>(200-F354)*(75/100)</f>
        <v>150</v>
      </c>
      <c r="M354" s="29">
        <f>IF(K354&gt;38,38,K354)</f>
        <v>38</v>
      </c>
    </row>
    <row r="355" spans="2:16" s="28" customFormat="1">
      <c r="B355" s="28">
        <v>21742</v>
      </c>
      <c r="C355" s="28" t="s">
        <v>64</v>
      </c>
      <c r="D355" s="28" t="s">
        <v>17</v>
      </c>
      <c r="G355" s="28">
        <f>L355*6</f>
        <v>0</v>
      </c>
      <c r="I355" s="28">
        <f>G355+H355</f>
        <v>0</v>
      </c>
      <c r="K355" s="29">
        <f>(200-F355)*(75/100)</f>
        <v>150</v>
      </c>
      <c r="M355" s="29">
        <f>IF(K355&gt;38,38,K355)</f>
        <v>38</v>
      </c>
    </row>
    <row r="356" spans="2:16" s="28" customFormat="1">
      <c r="B356" s="28">
        <v>17322</v>
      </c>
      <c r="C356" s="28" t="s">
        <v>251</v>
      </c>
      <c r="D356" s="28" t="s">
        <v>19</v>
      </c>
      <c r="G356" s="28">
        <f>L356*6</f>
        <v>0</v>
      </c>
      <c r="I356" s="28">
        <f>G356+H356</f>
        <v>0</v>
      </c>
      <c r="K356" s="29">
        <f>(200-F356)*(75/100)</f>
        <v>150</v>
      </c>
      <c r="M356" s="29">
        <f>IF(K356&gt;38,38,K356)</f>
        <v>38</v>
      </c>
    </row>
    <row r="357" spans="2:16" s="28" customFormat="1">
      <c r="B357" s="28">
        <v>21702</v>
      </c>
      <c r="C357" s="28" t="s">
        <v>65</v>
      </c>
      <c r="D357" s="28" t="s">
        <v>19</v>
      </c>
      <c r="G357" s="28">
        <f>L357*6</f>
        <v>0</v>
      </c>
      <c r="I357" s="28">
        <f>G357+H357</f>
        <v>0</v>
      </c>
      <c r="K357" s="29">
        <f>(200-F357)*(75/100)</f>
        <v>150</v>
      </c>
      <c r="M357" s="29">
        <f>IF(K357&gt;38,38,K357)</f>
        <v>38</v>
      </c>
    </row>
    <row r="358" spans="2:16" s="28" customFormat="1">
      <c r="B358" s="28">
        <v>17278</v>
      </c>
      <c r="C358" s="28" t="s">
        <v>213</v>
      </c>
      <c r="D358" s="28" t="s">
        <v>57</v>
      </c>
      <c r="F358" s="35"/>
      <c r="G358" s="28">
        <f>L358*6</f>
        <v>120</v>
      </c>
      <c r="I358" s="28">
        <f>G358+H358</f>
        <v>120</v>
      </c>
      <c r="K358" s="29">
        <f>(200-F358)*(75/100)</f>
        <v>150</v>
      </c>
      <c r="L358" s="35">
        <v>20</v>
      </c>
      <c r="M358" s="29">
        <f>IF(K358&gt;38,38,K358)</f>
        <v>38</v>
      </c>
    </row>
    <row r="359" spans="2:16" s="28" customFormat="1">
      <c r="B359" s="28">
        <v>22935</v>
      </c>
      <c r="C359" s="28" t="s">
        <v>277</v>
      </c>
      <c r="D359" s="28" t="s">
        <v>57</v>
      </c>
      <c r="F359" s="35"/>
      <c r="G359" s="28">
        <f>L359*6</f>
        <v>228</v>
      </c>
      <c r="I359" s="28">
        <f>G359+H359</f>
        <v>228</v>
      </c>
      <c r="K359" s="29">
        <f>(200-F359)*(75/100)</f>
        <v>150</v>
      </c>
      <c r="L359" s="35">
        <v>38</v>
      </c>
      <c r="M359" s="29">
        <f>IF(K359&gt;38,38,K359)</f>
        <v>38</v>
      </c>
    </row>
    <row r="360" spans="2:16" s="28" customFormat="1">
      <c r="B360" s="28">
        <v>20905</v>
      </c>
      <c r="C360" s="28" t="s">
        <v>227</v>
      </c>
      <c r="D360" s="28" t="s">
        <v>34</v>
      </c>
      <c r="G360" s="28">
        <f>L360*6</f>
        <v>0</v>
      </c>
      <c r="I360" s="28">
        <f>G360+H360</f>
        <v>0</v>
      </c>
      <c r="K360" s="29">
        <f>(200-F360)*(75/100)</f>
        <v>150</v>
      </c>
      <c r="M360" s="29">
        <f>IF(K360&gt;38,38,K360)</f>
        <v>38</v>
      </c>
    </row>
    <row r="361" spans="2:16" s="28" customFormat="1">
      <c r="B361" s="28">
        <v>20937</v>
      </c>
      <c r="C361" s="28" t="s">
        <v>214</v>
      </c>
      <c r="D361" s="28" t="s">
        <v>19</v>
      </c>
      <c r="F361" s="35"/>
      <c r="G361" s="28">
        <f>L361*6</f>
        <v>162</v>
      </c>
      <c r="I361" s="28">
        <f>G361+H361</f>
        <v>162</v>
      </c>
      <c r="K361" s="29">
        <f>(200-F361)*(75/100)</f>
        <v>150</v>
      </c>
      <c r="L361" s="35">
        <v>27</v>
      </c>
      <c r="M361" s="29">
        <f>IF(K361&gt;38,38,K361)</f>
        <v>38</v>
      </c>
    </row>
    <row r="362" spans="2:16" s="28" customFormat="1">
      <c r="B362" s="28">
        <v>21589</v>
      </c>
      <c r="C362" s="28" t="s">
        <v>88</v>
      </c>
      <c r="D362" s="28" t="s">
        <v>17</v>
      </c>
      <c r="G362" s="28">
        <f>L362*6</f>
        <v>0</v>
      </c>
      <c r="I362" s="28">
        <f>G362+H362</f>
        <v>0</v>
      </c>
      <c r="K362" s="29">
        <f>(200-F362)*(75/100)</f>
        <v>150</v>
      </c>
      <c r="M362" s="29">
        <f>IF(K362&gt;38,38,K362)</f>
        <v>38</v>
      </c>
      <c r="O362" s="31"/>
      <c r="P362" s="27"/>
    </row>
    <row r="363" spans="2:16" s="28" customFormat="1">
      <c r="B363" s="28">
        <v>21145</v>
      </c>
      <c r="C363" s="24" t="s">
        <v>397</v>
      </c>
      <c r="D363" s="28" t="s">
        <v>12</v>
      </c>
      <c r="F363" s="35">
        <v>192</v>
      </c>
      <c r="G363" s="28">
        <f>L363*6</f>
        <v>36</v>
      </c>
      <c r="I363" s="28">
        <f>G363+H363</f>
        <v>36</v>
      </c>
      <c r="K363" s="29">
        <f>(200-F363)*(75/100)</f>
        <v>6</v>
      </c>
      <c r="L363" s="35">
        <v>6</v>
      </c>
      <c r="M363" s="29">
        <f>IF(K363&gt;38,38,K363)</f>
        <v>6</v>
      </c>
    </row>
    <row r="364" spans="2:16" s="28" customFormat="1">
      <c r="B364" s="28">
        <v>22956</v>
      </c>
      <c r="C364" s="28" t="s">
        <v>281</v>
      </c>
      <c r="D364" s="28" t="s">
        <v>57</v>
      </c>
      <c r="F364" s="35">
        <v>159</v>
      </c>
      <c r="G364" s="28">
        <f>L364*6</f>
        <v>186</v>
      </c>
      <c r="I364" s="28">
        <f>G364+H364</f>
        <v>186</v>
      </c>
      <c r="K364" s="29">
        <f>(200-F364)*(75/100)</f>
        <v>30.75</v>
      </c>
      <c r="L364" s="35">
        <v>31</v>
      </c>
      <c r="M364" s="29">
        <f>IF(K364&lt;0,0,K364)</f>
        <v>30.75</v>
      </c>
    </row>
    <row r="365" spans="2:16" s="28" customFormat="1">
      <c r="B365" s="28">
        <v>20597</v>
      </c>
      <c r="C365" s="28" t="s">
        <v>66</v>
      </c>
      <c r="D365" s="28" t="s">
        <v>17</v>
      </c>
      <c r="G365" s="28">
        <f>L365*6</f>
        <v>0</v>
      </c>
      <c r="I365" s="28">
        <f>G365+H365</f>
        <v>0</v>
      </c>
      <c r="K365" s="29">
        <f>(200-F365)*(75/100)</f>
        <v>150</v>
      </c>
      <c r="M365" s="29">
        <f>IF(K365&gt;38,38,K365)</f>
        <v>38</v>
      </c>
    </row>
    <row r="366" spans="2:16" s="28" customFormat="1">
      <c r="B366" s="35">
        <v>23343</v>
      </c>
      <c r="C366" s="35" t="s">
        <v>355</v>
      </c>
      <c r="D366" s="35" t="s">
        <v>17</v>
      </c>
      <c r="E366" s="35"/>
      <c r="F366" s="35">
        <v>135</v>
      </c>
      <c r="G366" s="28">
        <f>L366*6</f>
        <v>228</v>
      </c>
      <c r="I366" s="28">
        <f>G366+H366</f>
        <v>228</v>
      </c>
      <c r="J366" s="24" t="s">
        <v>294</v>
      </c>
      <c r="K366" s="29">
        <f>(200-F366)*(75/100)</f>
        <v>48.75</v>
      </c>
      <c r="L366" s="35">
        <v>38</v>
      </c>
      <c r="M366" s="29">
        <f>IF(K366&gt;38,38,K366)</f>
        <v>38</v>
      </c>
    </row>
    <row r="367" spans="2:16" s="28" customFormat="1">
      <c r="B367" s="28">
        <v>20078</v>
      </c>
      <c r="C367" s="28" t="s">
        <v>246</v>
      </c>
      <c r="D367" s="28" t="s">
        <v>34</v>
      </c>
      <c r="F367" s="35"/>
      <c r="G367" s="28">
        <f>L367*6</f>
        <v>72</v>
      </c>
      <c r="I367" s="28">
        <f>G367+H367</f>
        <v>72</v>
      </c>
      <c r="K367" s="29">
        <f>(200-F367)*(75/100)</f>
        <v>150</v>
      </c>
      <c r="L367" s="35">
        <v>12</v>
      </c>
      <c r="M367" s="29">
        <f>IF(K367&lt;0,0,K367)</f>
        <v>150</v>
      </c>
    </row>
    <row r="368" spans="2:16" s="28" customFormat="1">
      <c r="B368" s="28">
        <v>22887</v>
      </c>
      <c r="C368" s="28" t="s">
        <v>263</v>
      </c>
      <c r="D368" s="28" t="s">
        <v>57</v>
      </c>
      <c r="F368" s="35">
        <v>158</v>
      </c>
      <c r="G368" s="28">
        <f>L368*6</f>
        <v>192</v>
      </c>
      <c r="I368" s="28">
        <f>G368+H368</f>
        <v>192</v>
      </c>
      <c r="K368" s="29">
        <f>(200-F368)*(75/100)</f>
        <v>31.5</v>
      </c>
      <c r="L368" s="35">
        <v>32</v>
      </c>
      <c r="M368" s="29">
        <f>IF(K368&gt;38,38,K368)</f>
        <v>31.5</v>
      </c>
    </row>
    <row r="369" spans="2:16" s="28" customFormat="1">
      <c r="B369" s="28">
        <v>21662</v>
      </c>
      <c r="C369" s="28" t="s">
        <v>106</v>
      </c>
      <c r="D369" s="28" t="s">
        <v>19</v>
      </c>
      <c r="G369" s="28">
        <f>L369*6</f>
        <v>0</v>
      </c>
      <c r="I369" s="28">
        <f>G369+H369</f>
        <v>0</v>
      </c>
      <c r="K369" s="29">
        <f>(200-F369)*(75/100)</f>
        <v>150</v>
      </c>
      <c r="M369" s="29">
        <f>IF(K369&gt;38,38,K369)</f>
        <v>38</v>
      </c>
    </row>
    <row r="370" spans="2:16" s="28" customFormat="1">
      <c r="B370" s="28">
        <v>22733</v>
      </c>
      <c r="C370" s="28" t="s">
        <v>283</v>
      </c>
      <c r="D370" t="s">
        <v>34</v>
      </c>
      <c r="E370"/>
      <c r="F370" s="35">
        <v>146</v>
      </c>
      <c r="G370" s="28">
        <f>L370*6</f>
        <v>228</v>
      </c>
      <c r="H370" s="24"/>
      <c r="I370" s="28">
        <f>G370+H370</f>
        <v>228</v>
      </c>
      <c r="K370" s="29">
        <f>(200-F370)*(75/100)</f>
        <v>40.5</v>
      </c>
      <c r="L370" s="35">
        <v>38</v>
      </c>
      <c r="M370" s="29">
        <f>IF(K370&gt;38,38,K370)</f>
        <v>38</v>
      </c>
    </row>
    <row r="371" spans="2:16" s="28" customFormat="1">
      <c r="B371" s="28">
        <v>21698</v>
      </c>
      <c r="C371" s="28" t="s">
        <v>67</v>
      </c>
      <c r="D371" s="28" t="s">
        <v>19</v>
      </c>
      <c r="G371" s="28">
        <f>L371*6</f>
        <v>0</v>
      </c>
      <c r="I371" s="28">
        <f>G371+H371</f>
        <v>0</v>
      </c>
      <c r="K371" s="29">
        <f>(200-F371)*(75/100)</f>
        <v>150</v>
      </c>
      <c r="M371" s="29">
        <f>IF(K371&gt;38,38,K371)</f>
        <v>38</v>
      </c>
    </row>
    <row r="372" spans="2:16" s="28" customFormat="1">
      <c r="B372" s="28">
        <v>17075</v>
      </c>
      <c r="C372" s="28" t="s">
        <v>258</v>
      </c>
      <c r="D372" s="28" t="s">
        <v>12</v>
      </c>
      <c r="F372" s="35">
        <v>224</v>
      </c>
      <c r="G372" s="28">
        <f>L372*6</f>
        <v>0</v>
      </c>
      <c r="I372" s="28">
        <f>G372+H372</f>
        <v>0</v>
      </c>
      <c r="K372" s="29">
        <f>(200-F372)*(75/100)</f>
        <v>-18</v>
      </c>
      <c r="L372" s="35">
        <v>0</v>
      </c>
      <c r="M372" s="29">
        <f>IF(K372&gt;38,38,K372)</f>
        <v>-18</v>
      </c>
    </row>
    <row r="373" spans="2:16" s="28" customFormat="1">
      <c r="B373" s="28">
        <v>21697</v>
      </c>
      <c r="C373" s="28" t="s">
        <v>68</v>
      </c>
      <c r="D373" s="28" t="s">
        <v>19</v>
      </c>
      <c r="G373" s="28">
        <f>L373*6</f>
        <v>0</v>
      </c>
      <c r="I373" s="28">
        <f>G373+H373</f>
        <v>0</v>
      </c>
      <c r="K373" s="29">
        <f>(200-F373)*(75/100)</f>
        <v>150</v>
      </c>
      <c r="M373" s="29">
        <f>IF(K373&lt;0,0,K373)</f>
        <v>150</v>
      </c>
    </row>
    <row r="374" spans="2:16" s="28" customFormat="1">
      <c r="B374" s="28">
        <v>20815</v>
      </c>
      <c r="C374" s="28" t="s">
        <v>215</v>
      </c>
      <c r="D374" s="28" t="s">
        <v>34</v>
      </c>
      <c r="G374" s="28">
        <f>L374*6</f>
        <v>0</v>
      </c>
      <c r="I374" s="28">
        <f>G374+H374</f>
        <v>0</v>
      </c>
      <c r="K374" s="29">
        <f>(200-F374)*(75/100)</f>
        <v>150</v>
      </c>
      <c r="M374" s="29">
        <f>IF(K374&gt;38,38,K374)</f>
        <v>38</v>
      </c>
    </row>
    <row r="375" spans="2:16" s="28" customFormat="1">
      <c r="B375" s="28">
        <v>22210</v>
      </c>
      <c r="C375" s="28" t="s">
        <v>69</v>
      </c>
      <c r="D375" s="28" t="s">
        <v>36</v>
      </c>
      <c r="F375" s="35"/>
      <c r="G375" s="28">
        <f>L375*6</f>
        <v>228</v>
      </c>
      <c r="I375" s="28">
        <f>G375+H375</f>
        <v>228</v>
      </c>
      <c r="K375" s="29">
        <f>(200-F375)*(75/100)</f>
        <v>150</v>
      </c>
      <c r="L375" s="35">
        <v>38</v>
      </c>
      <c r="M375" s="29">
        <f>IF(K375&gt;38,38,K375)</f>
        <v>38</v>
      </c>
    </row>
    <row r="376" spans="2:16" s="28" customFormat="1">
      <c r="B376" s="28">
        <v>20906</v>
      </c>
      <c r="C376" s="28" t="s">
        <v>71</v>
      </c>
      <c r="D376" s="28" t="s">
        <v>34</v>
      </c>
      <c r="G376" s="28">
        <f>L376*6</f>
        <v>0</v>
      </c>
      <c r="I376" s="28">
        <f>G376+H376</f>
        <v>0</v>
      </c>
      <c r="K376" s="29">
        <f>(200-F376)*(75/100)</f>
        <v>150</v>
      </c>
      <c r="M376" s="29">
        <f>IF(K376&gt;38,38,K376)</f>
        <v>38</v>
      </c>
    </row>
    <row r="377" spans="2:16" s="28" customFormat="1">
      <c r="B377" s="28">
        <v>22410</v>
      </c>
      <c r="C377" s="28" t="s">
        <v>164</v>
      </c>
      <c r="D377" s="28" t="s">
        <v>19</v>
      </c>
      <c r="F377" s="35"/>
      <c r="G377" s="28">
        <f>L377*6</f>
        <v>114</v>
      </c>
      <c r="I377" s="28">
        <f>G377+H377</f>
        <v>114</v>
      </c>
      <c r="K377" s="29">
        <f>(200-F377)*(75/100)</f>
        <v>150</v>
      </c>
      <c r="L377" s="35">
        <v>19</v>
      </c>
      <c r="M377" s="29">
        <f>IF(K377&gt;38,38,K377)</f>
        <v>38</v>
      </c>
    </row>
    <row r="378" spans="2:16" s="28" customFormat="1">
      <c r="B378" s="28">
        <v>21477</v>
      </c>
      <c r="C378" s="28" t="s">
        <v>74</v>
      </c>
      <c r="D378" s="28" t="s">
        <v>17</v>
      </c>
      <c r="G378" s="28">
        <f>L378*6</f>
        <v>0</v>
      </c>
      <c r="I378" s="28">
        <f>G378+H378</f>
        <v>0</v>
      </c>
      <c r="K378" s="29">
        <f>(200-F378)*(75/100)</f>
        <v>150</v>
      </c>
      <c r="M378" s="29">
        <f>IF(K378&gt;38,38,K378)</f>
        <v>38</v>
      </c>
    </row>
    <row r="379" spans="2:16" s="28" customFormat="1">
      <c r="B379" s="28">
        <v>21246</v>
      </c>
      <c r="C379" s="28" t="s">
        <v>300</v>
      </c>
      <c r="D379" s="28" t="s">
        <v>34</v>
      </c>
      <c r="F379" s="35"/>
      <c r="G379" s="28">
        <f>L379*6</f>
        <v>60</v>
      </c>
      <c r="I379" s="28">
        <f>G379+H379</f>
        <v>60</v>
      </c>
      <c r="K379" s="29">
        <f>(200-F379)*(75/100)</f>
        <v>150</v>
      </c>
      <c r="L379" s="35">
        <v>10</v>
      </c>
      <c r="M379" s="29">
        <f>IF(K379&lt;0,0,K379)</f>
        <v>150</v>
      </c>
    </row>
    <row r="380" spans="2:16" s="28" customFormat="1">
      <c r="B380" s="28">
        <v>20587</v>
      </c>
      <c r="C380" s="28" t="s">
        <v>190</v>
      </c>
      <c r="D380" s="28" t="s">
        <v>57</v>
      </c>
      <c r="F380" s="35">
        <v>170</v>
      </c>
      <c r="G380" s="28">
        <f>L380*6</f>
        <v>138</v>
      </c>
      <c r="I380" s="28">
        <f>G380+H380</f>
        <v>138</v>
      </c>
      <c r="K380" s="29">
        <f>(200-F380)*(75/100)</f>
        <v>22.5</v>
      </c>
      <c r="L380" s="35">
        <v>23</v>
      </c>
      <c r="M380" s="29">
        <f>IF(K380&gt;38,38,K380)</f>
        <v>22.5</v>
      </c>
    </row>
    <row r="381" spans="2:16" s="28" customFormat="1">
      <c r="B381" s="35">
        <v>23564</v>
      </c>
      <c r="C381" s="35" t="s">
        <v>371</v>
      </c>
      <c r="D381" s="35" t="s">
        <v>12</v>
      </c>
      <c r="E381" s="35"/>
      <c r="F381" s="35">
        <v>145</v>
      </c>
      <c r="G381" s="28">
        <f>L381*6</f>
        <v>228</v>
      </c>
      <c r="H381" s="35"/>
      <c r="I381" s="28">
        <f>G381+H381</f>
        <v>228</v>
      </c>
      <c r="K381" s="29">
        <f>(200-F381)*(75/100)</f>
        <v>41.25</v>
      </c>
      <c r="L381" s="35">
        <v>38</v>
      </c>
      <c r="M381" s="29">
        <f>IF(K381&gt;38,38,K381)</f>
        <v>38</v>
      </c>
    </row>
    <row r="382" spans="2:16" s="28" customFormat="1">
      <c r="B382" s="28">
        <v>23099</v>
      </c>
      <c r="C382" s="28" t="s">
        <v>311</v>
      </c>
      <c r="D382" s="28" t="s">
        <v>12</v>
      </c>
      <c r="F382" s="35"/>
      <c r="G382" s="28">
        <f>L382*6</f>
        <v>228</v>
      </c>
      <c r="I382" s="28">
        <f>G382+H382</f>
        <v>228</v>
      </c>
      <c r="J382" s="28" t="s">
        <v>294</v>
      </c>
      <c r="K382" s="29">
        <f>(200-F382)*(75/100)</f>
        <v>150</v>
      </c>
      <c r="L382" s="35">
        <v>38</v>
      </c>
      <c r="M382" s="29">
        <f>IF(K382&gt;38,38,K382)</f>
        <v>38</v>
      </c>
    </row>
    <row r="383" spans="2:16" s="28" customFormat="1">
      <c r="B383" s="28">
        <v>21664</v>
      </c>
      <c r="C383" s="28" t="s">
        <v>184</v>
      </c>
      <c r="D383" s="28" t="s">
        <v>14</v>
      </c>
      <c r="F383" s="35"/>
      <c r="G383" s="28">
        <f>L383*6</f>
        <v>120</v>
      </c>
      <c r="I383" s="28">
        <f>G383+H383</f>
        <v>120</v>
      </c>
      <c r="K383" s="29">
        <f>(200-F383)*(75/100)</f>
        <v>150</v>
      </c>
      <c r="L383" s="35">
        <v>20</v>
      </c>
      <c r="M383" s="29">
        <f>IF(K383&gt;38,38,K383)</f>
        <v>38</v>
      </c>
      <c r="O383" s="31"/>
      <c r="P383" s="27"/>
    </row>
    <row r="384" spans="2:16" s="28" customFormat="1">
      <c r="B384" s="35">
        <v>23454</v>
      </c>
      <c r="C384" s="35" t="s">
        <v>356</v>
      </c>
      <c r="D384" s="35" t="s">
        <v>17</v>
      </c>
      <c r="E384" s="35"/>
      <c r="F384" s="35">
        <v>145</v>
      </c>
      <c r="G384" s="28">
        <f>L384*6</f>
        <v>228</v>
      </c>
      <c r="H384" s="24"/>
      <c r="I384" s="28">
        <f>G384+H384</f>
        <v>228</v>
      </c>
      <c r="K384" s="29">
        <f>(200-F384)*(75/100)</f>
        <v>41.25</v>
      </c>
      <c r="L384" s="35">
        <v>38</v>
      </c>
      <c r="M384" s="29">
        <f>IF(K384&gt;38,38,K384)</f>
        <v>38</v>
      </c>
      <c r="O384" s="31"/>
      <c r="P384" s="27"/>
    </row>
    <row r="385" spans="1:16" s="28" customFormat="1">
      <c r="B385" s="28">
        <v>22885</v>
      </c>
      <c r="C385" s="28" t="s">
        <v>303</v>
      </c>
      <c r="D385" s="28" t="s">
        <v>57</v>
      </c>
      <c r="F385" s="35"/>
      <c r="G385" s="28">
        <f>L385*6</f>
        <v>228</v>
      </c>
      <c r="I385" s="28">
        <f>G385+H385</f>
        <v>228</v>
      </c>
      <c r="K385" s="29">
        <f>(200-F385)*(75/100)</f>
        <v>150</v>
      </c>
      <c r="L385" s="35">
        <v>38</v>
      </c>
      <c r="M385" s="29">
        <f>IF(K385&gt;38,38,K385)</f>
        <v>38</v>
      </c>
      <c r="O385" s="31"/>
      <c r="P385" s="27"/>
    </row>
    <row r="386" spans="1:16" s="28" customFormat="1">
      <c r="B386" s="28">
        <v>21942</v>
      </c>
      <c r="C386" s="28" t="s">
        <v>209</v>
      </c>
      <c r="D386" s="28" t="s">
        <v>12</v>
      </c>
      <c r="F386" s="35">
        <v>190</v>
      </c>
      <c r="G386" s="28">
        <f>L386*6</f>
        <v>48</v>
      </c>
      <c r="I386" s="28">
        <f>G386+H386</f>
        <v>48</v>
      </c>
      <c r="K386" s="29">
        <f>(200-F386)*(75/100)</f>
        <v>7.5</v>
      </c>
      <c r="L386" s="35">
        <v>8</v>
      </c>
      <c r="M386" s="29">
        <f>IF(K386&gt;38,38,K386)</f>
        <v>7.5</v>
      </c>
    </row>
    <row r="387" spans="1:16" s="28" customFormat="1">
      <c r="B387" s="28">
        <v>17163</v>
      </c>
      <c r="C387" s="28" t="s">
        <v>259</v>
      </c>
      <c r="D387" s="28" t="s">
        <v>12</v>
      </c>
      <c r="G387" s="28">
        <f>L387*6</f>
        <v>0</v>
      </c>
      <c r="I387" s="28">
        <f>G387+H387</f>
        <v>0</v>
      </c>
      <c r="K387" s="29">
        <f>(200-F387)*(75/100)</f>
        <v>150</v>
      </c>
      <c r="M387" s="29">
        <f>IF(K387&gt;38,38,K387)</f>
        <v>38</v>
      </c>
    </row>
    <row r="388" spans="1:16" s="28" customFormat="1">
      <c r="B388" s="28">
        <v>17259</v>
      </c>
      <c r="C388" s="28" t="s">
        <v>158</v>
      </c>
      <c r="D388" s="28" t="s">
        <v>17</v>
      </c>
      <c r="F388" s="35">
        <v>165</v>
      </c>
      <c r="G388" s="28">
        <f>L388*6</f>
        <v>156</v>
      </c>
      <c r="H388" s="24"/>
      <c r="I388" s="28">
        <f>G388+H388</f>
        <v>156</v>
      </c>
      <c r="K388" s="29">
        <f>(200-F388)*(75/100)</f>
        <v>26.25</v>
      </c>
      <c r="L388" s="35">
        <v>26</v>
      </c>
      <c r="M388" s="29">
        <f>IF(K388&gt;38,38,K388)</f>
        <v>26.25</v>
      </c>
    </row>
    <row r="389" spans="1:16" s="28" customFormat="1">
      <c r="B389" s="28">
        <v>22006</v>
      </c>
      <c r="C389" s="28" t="s">
        <v>131</v>
      </c>
      <c r="D389" s="28" t="s">
        <v>24</v>
      </c>
      <c r="F389" s="35"/>
      <c r="G389" s="28">
        <f>L389*6</f>
        <v>120</v>
      </c>
      <c r="I389" s="28">
        <f>G389+H389</f>
        <v>120</v>
      </c>
      <c r="K389" s="29">
        <f>(200-F389)*(75/100)</f>
        <v>150</v>
      </c>
      <c r="L389" s="35">
        <v>20</v>
      </c>
      <c r="M389" s="29">
        <f>IF(K389&gt;38,38,K389)</f>
        <v>38</v>
      </c>
    </row>
    <row r="390" spans="1:16" s="28" customFormat="1">
      <c r="B390" s="24">
        <v>23004</v>
      </c>
      <c r="C390" s="24" t="s">
        <v>363</v>
      </c>
      <c r="D390" s="24" t="s">
        <v>24</v>
      </c>
      <c r="E390" s="24"/>
      <c r="F390" s="35">
        <v>145</v>
      </c>
      <c r="G390" s="28">
        <f>L390*6</f>
        <v>228</v>
      </c>
      <c r="H390" s="24"/>
      <c r="I390" s="28">
        <f>G390+H390</f>
        <v>228</v>
      </c>
      <c r="K390" s="29">
        <f>(200-F390)*(75/100)</f>
        <v>41.25</v>
      </c>
      <c r="L390" s="35">
        <v>38</v>
      </c>
      <c r="M390" s="29">
        <f>IF(K390&gt;38,38,K390)</f>
        <v>38</v>
      </c>
    </row>
    <row r="391" spans="1:16" s="28" customFormat="1">
      <c r="A391" s="24"/>
      <c r="B391" s="28">
        <v>21647</v>
      </c>
      <c r="C391" s="28" t="s">
        <v>191</v>
      </c>
      <c r="D391" s="28" t="s">
        <v>24</v>
      </c>
      <c r="G391" s="28">
        <f>L391*6</f>
        <v>0</v>
      </c>
      <c r="I391" s="28">
        <f>G391+H391</f>
        <v>0</v>
      </c>
      <c r="K391" s="29">
        <f>(200-F391)*(75/100)</f>
        <v>150</v>
      </c>
      <c r="M391" s="29">
        <f>IF(K391&gt;38,38,K391)</f>
        <v>38</v>
      </c>
    </row>
    <row r="392" spans="1:16" s="28" customFormat="1">
      <c r="B392" s="28">
        <v>21663</v>
      </c>
      <c r="C392" s="28" t="s">
        <v>89</v>
      </c>
      <c r="D392" s="28" t="s">
        <v>14</v>
      </c>
      <c r="G392" s="28">
        <f>L392*6</f>
        <v>0</v>
      </c>
      <c r="I392" s="28">
        <f>G392+H392</f>
        <v>0</v>
      </c>
      <c r="K392" s="29">
        <f>(200-F392)*(75/100)</f>
        <v>150</v>
      </c>
      <c r="M392" s="29">
        <f>IF(K392&gt;38,38,K392)</f>
        <v>38</v>
      </c>
    </row>
    <row r="393" spans="1:16" s="28" customFormat="1">
      <c r="B393" s="28">
        <v>21650</v>
      </c>
      <c r="C393" s="28" t="s">
        <v>75</v>
      </c>
      <c r="D393" s="28" t="s">
        <v>24</v>
      </c>
      <c r="G393" s="28">
        <f>L393*6</f>
        <v>0</v>
      </c>
      <c r="I393" s="28">
        <f>G393+H393</f>
        <v>0</v>
      </c>
      <c r="K393" s="29">
        <f>(200-F393)*(75/100)</f>
        <v>150</v>
      </c>
      <c r="M393" s="29">
        <f>IF(K393&gt;38,38,K393)</f>
        <v>38</v>
      </c>
    </row>
    <row r="394" spans="1:16" s="28" customFormat="1">
      <c r="B394" s="28">
        <v>22230</v>
      </c>
      <c r="C394" s="28" t="s">
        <v>151</v>
      </c>
      <c r="D394" s="28" t="s">
        <v>24</v>
      </c>
      <c r="G394" s="28">
        <f>L394*6</f>
        <v>0</v>
      </c>
      <c r="I394" s="28">
        <f>G394+H394</f>
        <v>0</v>
      </c>
      <c r="K394" s="29">
        <f>(200-F394)*(75/100)</f>
        <v>150</v>
      </c>
      <c r="M394" s="29">
        <f>IF(K394&gt;38,38,K394)</f>
        <v>38</v>
      </c>
    </row>
    <row r="395" spans="1:16" s="28" customFormat="1">
      <c r="B395" s="28">
        <v>17275</v>
      </c>
      <c r="C395" s="28" t="s">
        <v>249</v>
      </c>
      <c r="D395" s="28" t="s">
        <v>17</v>
      </c>
      <c r="F395" s="35">
        <v>190</v>
      </c>
      <c r="G395" s="28">
        <f>L395*6</f>
        <v>48</v>
      </c>
      <c r="I395" s="28">
        <f>G395+H395</f>
        <v>48</v>
      </c>
      <c r="K395" s="29">
        <f>(200-F395)*(75/100)</f>
        <v>7.5</v>
      </c>
      <c r="L395" s="35">
        <v>8</v>
      </c>
      <c r="M395" s="29">
        <f>IF(K395&gt;38,38,K395)</f>
        <v>7.5</v>
      </c>
    </row>
    <row r="396" spans="1:16" s="28" customFormat="1">
      <c r="B396" s="35">
        <v>23563</v>
      </c>
      <c r="C396" s="35" t="s">
        <v>370</v>
      </c>
      <c r="D396" s="35" t="s">
        <v>19</v>
      </c>
      <c r="E396" s="35"/>
      <c r="F396" s="35">
        <v>160</v>
      </c>
      <c r="G396" s="28">
        <f>L396*6</f>
        <v>180</v>
      </c>
      <c r="H396" s="35"/>
      <c r="I396" s="28">
        <f>G396+H396</f>
        <v>180</v>
      </c>
      <c r="K396" s="29">
        <f>(200-F396)*(75/100)</f>
        <v>30</v>
      </c>
      <c r="L396" s="35">
        <v>30</v>
      </c>
      <c r="M396" s="29">
        <f>IF(K396&gt;38,38,K396)</f>
        <v>30</v>
      </c>
    </row>
    <row r="397" spans="1:16" s="28" customFormat="1">
      <c r="B397" s="35">
        <v>23275</v>
      </c>
      <c r="C397" s="35" t="s">
        <v>337</v>
      </c>
      <c r="D397" s="35" t="s">
        <v>19</v>
      </c>
      <c r="E397" s="35"/>
      <c r="F397" s="35">
        <v>155</v>
      </c>
      <c r="G397" s="28">
        <f>L397*6</f>
        <v>204</v>
      </c>
      <c r="H397" s="24"/>
      <c r="I397" s="28">
        <f>G397+H397</f>
        <v>204</v>
      </c>
      <c r="K397" s="29">
        <f>(200-F397)*(75/100)</f>
        <v>33.75</v>
      </c>
      <c r="L397" s="35">
        <v>34</v>
      </c>
      <c r="M397" s="29">
        <f>IF(K397&gt;38,38,K397)</f>
        <v>33.75</v>
      </c>
    </row>
    <row r="398" spans="1:16" s="28" customFormat="1">
      <c r="B398" s="28">
        <v>20305</v>
      </c>
      <c r="C398" s="28" t="s">
        <v>193</v>
      </c>
      <c r="D398" s="28" t="s">
        <v>17</v>
      </c>
      <c r="G398" s="28">
        <f>L398*6</f>
        <v>0</v>
      </c>
      <c r="I398" s="28">
        <f>G398+H398</f>
        <v>0</v>
      </c>
      <c r="K398" s="29">
        <f>(200-F398)*(75/100)</f>
        <v>150</v>
      </c>
      <c r="M398" s="29">
        <f>IF(K398&gt;38,38,K398)</f>
        <v>38</v>
      </c>
    </row>
    <row r="399" spans="1:16" s="28" customFormat="1">
      <c r="B399" s="28">
        <v>23011</v>
      </c>
      <c r="C399" s="28" t="s">
        <v>285</v>
      </c>
      <c r="D399" s="28" t="s">
        <v>57</v>
      </c>
      <c r="F399" s="35"/>
      <c r="G399" s="28">
        <f>L399*6</f>
        <v>228</v>
      </c>
      <c r="I399" s="28">
        <f>G399+H399</f>
        <v>228</v>
      </c>
      <c r="K399" s="29">
        <f>(200-F399)*(75/100)</f>
        <v>150</v>
      </c>
      <c r="L399" s="35">
        <v>38</v>
      </c>
      <c r="M399" s="29">
        <f>IF(K399&gt;38,38,K399)</f>
        <v>38</v>
      </c>
    </row>
    <row r="400" spans="1:16" s="28" customFormat="1">
      <c r="B400" s="28">
        <v>17291</v>
      </c>
      <c r="C400" s="28" t="s">
        <v>123</v>
      </c>
      <c r="D400" s="28" t="s">
        <v>17</v>
      </c>
      <c r="F400" s="35">
        <v>134</v>
      </c>
      <c r="G400" s="28">
        <f>L400*6</f>
        <v>228</v>
      </c>
      <c r="I400" s="28">
        <f>G400+H400</f>
        <v>228</v>
      </c>
      <c r="K400" s="29">
        <f>(200-F400)*(75/100)</f>
        <v>49.5</v>
      </c>
      <c r="L400" s="35">
        <v>38</v>
      </c>
      <c r="M400" s="29">
        <f>IF(K400&gt;38,38,K400)</f>
        <v>38</v>
      </c>
    </row>
    <row r="401" spans="1:16" s="28" customFormat="1">
      <c r="B401" s="28">
        <v>22884</v>
      </c>
      <c r="C401" s="28" t="s">
        <v>282</v>
      </c>
      <c r="D401" s="28" t="s">
        <v>19</v>
      </c>
      <c r="F401" s="35"/>
      <c r="G401" s="28">
        <f>L401*6</f>
        <v>228</v>
      </c>
      <c r="I401" s="28">
        <f>G401+H401</f>
        <v>228</v>
      </c>
      <c r="K401" s="29">
        <f>(200-F401)*(75/100)</f>
        <v>150</v>
      </c>
      <c r="L401" s="35">
        <v>38</v>
      </c>
      <c r="M401" s="29">
        <f>IF(K401&gt;38,38,K401)</f>
        <v>38</v>
      </c>
    </row>
    <row r="402" spans="1:16" s="28" customFormat="1">
      <c r="B402" s="28">
        <v>22663</v>
      </c>
      <c r="C402" s="28" t="s">
        <v>272</v>
      </c>
      <c r="D402" s="28" t="s">
        <v>24</v>
      </c>
      <c r="F402" s="35">
        <v>177</v>
      </c>
      <c r="G402" s="28">
        <f>L402*6</f>
        <v>102</v>
      </c>
      <c r="H402" s="24"/>
      <c r="I402" s="28">
        <f>G402+H402</f>
        <v>102</v>
      </c>
      <c r="K402" s="29">
        <f>(200-F402)*(75/100)</f>
        <v>17.25</v>
      </c>
      <c r="L402" s="35">
        <v>17</v>
      </c>
      <c r="M402" s="29">
        <f>IF(K402&gt;38,38,K402)</f>
        <v>17.25</v>
      </c>
    </row>
    <row r="403" spans="1:16" s="28" customFormat="1">
      <c r="B403" s="28">
        <v>21643</v>
      </c>
      <c r="C403" s="28" t="s">
        <v>146</v>
      </c>
      <c r="D403" s="28" t="s">
        <v>24</v>
      </c>
      <c r="G403" s="28">
        <f>L403*6</f>
        <v>0</v>
      </c>
      <c r="I403" s="28">
        <f>G403+H403</f>
        <v>0</v>
      </c>
      <c r="K403" s="29">
        <f>(200-F403)*(75/100)</f>
        <v>150</v>
      </c>
      <c r="M403" s="29">
        <f>IF(K403&gt;38,38,K403)</f>
        <v>38</v>
      </c>
    </row>
    <row r="404" spans="1:16" s="28" customFormat="1">
      <c r="B404" s="28">
        <v>21198</v>
      </c>
      <c r="C404" s="28" t="s">
        <v>35</v>
      </c>
      <c r="D404" s="28" t="s">
        <v>36</v>
      </c>
      <c r="F404" s="35">
        <v>198</v>
      </c>
      <c r="G404" s="28">
        <f>L404*6</f>
        <v>12</v>
      </c>
      <c r="H404" s="35"/>
      <c r="I404" s="28">
        <f>G404+H404</f>
        <v>12</v>
      </c>
      <c r="K404" s="29">
        <f>(200-F404)*(75/100)</f>
        <v>1.5</v>
      </c>
      <c r="L404" s="35">
        <v>2</v>
      </c>
      <c r="M404" s="29">
        <f>IF(K404&lt;0,0,K404)</f>
        <v>1.5</v>
      </c>
    </row>
    <row r="405" spans="1:16" s="28" customFormat="1">
      <c r="B405" s="28">
        <v>17244</v>
      </c>
      <c r="C405" s="28" t="s">
        <v>194</v>
      </c>
      <c r="D405" s="28" t="s">
        <v>17</v>
      </c>
      <c r="F405" s="35"/>
      <c r="G405" s="28">
        <f>L405*6</f>
        <v>228</v>
      </c>
      <c r="H405" s="24"/>
      <c r="I405" s="28">
        <f>G405+H405</f>
        <v>228</v>
      </c>
      <c r="K405" s="29">
        <f>(200-F405)*(75/100)</f>
        <v>150</v>
      </c>
      <c r="L405" s="35">
        <v>38</v>
      </c>
      <c r="M405" s="29">
        <f>IF(K405&gt;38,38,K405)</f>
        <v>38</v>
      </c>
    </row>
    <row r="406" spans="1:16" s="28" customFormat="1">
      <c r="B406" s="28">
        <v>22173</v>
      </c>
      <c r="C406" s="28" t="s">
        <v>290</v>
      </c>
      <c r="D406" s="28" t="s">
        <v>17</v>
      </c>
      <c r="F406" s="35"/>
      <c r="G406" s="28">
        <f>L406*6</f>
        <v>228</v>
      </c>
      <c r="I406" s="28">
        <f>G406+H406</f>
        <v>228</v>
      </c>
      <c r="J406" s="28" t="s">
        <v>294</v>
      </c>
      <c r="K406" s="29">
        <f>(200-F406)*(75/100)</f>
        <v>150</v>
      </c>
      <c r="L406" s="35">
        <v>38</v>
      </c>
      <c r="M406" s="29">
        <f>IF(K406&gt;38,38,K406)</f>
        <v>38</v>
      </c>
    </row>
    <row r="407" spans="1:16">
      <c r="A407" s="28"/>
      <c r="B407" s="28">
        <v>22934</v>
      </c>
      <c r="C407" s="28" t="s">
        <v>287</v>
      </c>
      <c r="D407" s="28" t="s">
        <v>19</v>
      </c>
      <c r="E407" s="28"/>
      <c r="F407" s="35"/>
      <c r="G407" s="28">
        <f>L407*6</f>
        <v>228</v>
      </c>
      <c r="H407" s="28"/>
      <c r="I407" s="28">
        <f>G407+H407</f>
        <v>228</v>
      </c>
      <c r="J407" s="28"/>
      <c r="K407" s="29">
        <f>(200-F407)*(75/100)</f>
        <v>150</v>
      </c>
      <c r="L407" s="35">
        <v>38</v>
      </c>
      <c r="M407" s="29">
        <f>IF(K407&gt;38,38,K407)</f>
        <v>38</v>
      </c>
    </row>
    <row r="408" spans="1:16">
      <c r="A408" s="28"/>
      <c r="B408" s="28">
        <v>21090</v>
      </c>
      <c r="C408" s="28" t="s">
        <v>165</v>
      </c>
      <c r="D408" s="28" t="s">
        <v>17</v>
      </c>
      <c r="E408" s="28"/>
      <c r="F408" s="35">
        <v>189</v>
      </c>
      <c r="G408" s="28">
        <f>L408*6</f>
        <v>48</v>
      </c>
      <c r="H408" s="24"/>
      <c r="I408" s="28">
        <f>G408+H408</f>
        <v>48</v>
      </c>
      <c r="J408" s="28"/>
      <c r="K408" s="29">
        <f>(200-F408)*(75/100)</f>
        <v>8.25</v>
      </c>
      <c r="L408" s="35">
        <v>8</v>
      </c>
      <c r="M408" s="29">
        <f>IF(K408&gt;38,38,K408)</f>
        <v>8.25</v>
      </c>
    </row>
    <row r="409" spans="1:16">
      <c r="A409" s="28"/>
      <c r="B409" s="28">
        <v>21734</v>
      </c>
      <c r="C409" s="28" t="s">
        <v>77</v>
      </c>
      <c r="D409" s="28" t="s">
        <v>24</v>
      </c>
      <c r="E409" s="28"/>
      <c r="F409" s="28"/>
      <c r="G409" s="28">
        <f>L409*6</f>
        <v>0</v>
      </c>
      <c r="H409" s="28"/>
      <c r="I409" s="28">
        <f>G409+H409</f>
        <v>0</v>
      </c>
      <c r="J409" s="28"/>
      <c r="K409" s="29">
        <f>(200-F409)*(75/100)</f>
        <v>150</v>
      </c>
      <c r="L409" s="28"/>
      <c r="M409" s="29">
        <f>IF(K409&gt;38,38,K409)</f>
        <v>38</v>
      </c>
    </row>
    <row r="410" spans="1:16">
      <c r="A410" s="28"/>
      <c r="B410" s="28">
        <v>21022</v>
      </c>
      <c r="C410" s="28" t="s">
        <v>78</v>
      </c>
      <c r="D410" s="28" t="s">
        <v>57</v>
      </c>
      <c r="E410" s="28"/>
      <c r="F410" s="35"/>
      <c r="G410" s="28">
        <f>L410*6</f>
        <v>228</v>
      </c>
      <c r="H410" s="28"/>
      <c r="I410" s="28">
        <f>G410+H410</f>
        <v>228</v>
      </c>
      <c r="J410" s="28" t="s">
        <v>294</v>
      </c>
      <c r="K410" s="29">
        <f>(200-F410)*(75/100)</f>
        <v>150</v>
      </c>
      <c r="L410" s="35">
        <v>38</v>
      </c>
      <c r="M410" s="29">
        <f>IF(K410&gt;38,38,K410)</f>
        <v>38</v>
      </c>
    </row>
    <row r="411" spans="1:16" s="28" customFormat="1">
      <c r="B411" s="28">
        <v>22277</v>
      </c>
      <c r="C411" s="28" t="s">
        <v>297</v>
      </c>
      <c r="D411" s="28" t="s">
        <v>17</v>
      </c>
      <c r="F411" s="35"/>
      <c r="G411" s="28">
        <f>L411*6</f>
        <v>150</v>
      </c>
      <c r="I411" s="28">
        <f>G411+H411</f>
        <v>150</v>
      </c>
      <c r="K411" s="29">
        <f>(200-F411)*(75/100)</f>
        <v>150</v>
      </c>
      <c r="L411" s="35">
        <v>25</v>
      </c>
      <c r="M411" s="29">
        <f>IF(K411&gt;38,38,K411)</f>
        <v>38</v>
      </c>
    </row>
    <row r="412" spans="1:16" s="28" customFormat="1">
      <c r="B412" s="35">
        <v>23566</v>
      </c>
      <c r="C412" s="35" t="s">
        <v>373</v>
      </c>
      <c r="D412" s="35" t="s">
        <v>12</v>
      </c>
      <c r="E412" s="35"/>
      <c r="F412" s="35">
        <v>164</v>
      </c>
      <c r="G412" s="28">
        <f>L412*6</f>
        <v>162</v>
      </c>
      <c r="H412" s="24"/>
      <c r="I412" s="28">
        <f>G412+H412</f>
        <v>162</v>
      </c>
      <c r="K412" s="29">
        <f>(200-F412)*(75/100)</f>
        <v>27</v>
      </c>
      <c r="L412" s="35">
        <v>27</v>
      </c>
      <c r="M412" s="29">
        <f>IF(K412&gt;38,38,K412)</f>
        <v>27</v>
      </c>
    </row>
    <row r="413" spans="1:16" s="28" customFormat="1">
      <c r="B413" s="28">
        <v>21881</v>
      </c>
      <c r="C413" s="28" t="s">
        <v>79</v>
      </c>
      <c r="D413" s="28" t="s">
        <v>57</v>
      </c>
      <c r="G413" s="28">
        <f>L413*6</f>
        <v>0</v>
      </c>
      <c r="I413" s="28">
        <f>G413+H413</f>
        <v>0</v>
      </c>
      <c r="K413" s="29">
        <f>(200-F413)*(75/100)</f>
        <v>150</v>
      </c>
      <c r="M413" s="29">
        <f>IF(K413&gt;38,38,K413)</f>
        <v>38</v>
      </c>
      <c r="O413" s="31"/>
      <c r="P413" s="27"/>
    </row>
    <row r="414" spans="1:16" s="28" customFormat="1">
      <c r="B414" s="28">
        <v>20821</v>
      </c>
      <c r="C414" s="28" t="s">
        <v>219</v>
      </c>
      <c r="D414" s="28" t="s">
        <v>34</v>
      </c>
      <c r="F414" s="28">
        <v>197</v>
      </c>
      <c r="G414" s="28">
        <f>L414*6</f>
        <v>12</v>
      </c>
      <c r="I414" s="28">
        <f>G414+H414</f>
        <v>12</v>
      </c>
      <c r="K414" s="29">
        <f>(200-F414)*(75/100)</f>
        <v>2.25</v>
      </c>
      <c r="L414" s="35">
        <v>2</v>
      </c>
      <c r="M414" s="29">
        <f>IF(K414&gt;38,38,K414)</f>
        <v>2.25</v>
      </c>
    </row>
    <row r="415" spans="1:16" s="28" customFormat="1">
      <c r="B415" s="28">
        <v>21677</v>
      </c>
      <c r="C415" s="28" t="s">
        <v>174</v>
      </c>
      <c r="D415" s="28" t="s">
        <v>57</v>
      </c>
      <c r="G415" s="28">
        <f>L415*6</f>
        <v>0</v>
      </c>
      <c r="I415" s="28">
        <f>G415+H415</f>
        <v>0</v>
      </c>
      <c r="K415" s="29">
        <f>(200-F415)*(75/100)</f>
        <v>150</v>
      </c>
      <c r="M415" s="29">
        <f>IF(K415&gt;38,38,K415)</f>
        <v>38</v>
      </c>
    </row>
    <row r="416" spans="1:16" s="28" customFormat="1">
      <c r="B416" s="28">
        <v>17303</v>
      </c>
      <c r="C416" s="28" t="s">
        <v>195</v>
      </c>
      <c r="D416" s="28" t="s">
        <v>17</v>
      </c>
      <c r="G416" s="28">
        <f>L416*6</f>
        <v>0</v>
      </c>
      <c r="I416" s="28">
        <f>G416+H416</f>
        <v>0</v>
      </c>
      <c r="K416" s="29">
        <f>(200-F416)*(75/100)</f>
        <v>150</v>
      </c>
      <c r="M416" s="29">
        <f>IF(K416&gt;38,38,K416)</f>
        <v>38</v>
      </c>
      <c r="N416" s="24"/>
    </row>
    <row r="417" spans="2:16" s="28" customFormat="1">
      <c r="B417" s="28">
        <v>17264</v>
      </c>
      <c r="C417" s="28" t="s">
        <v>222</v>
      </c>
      <c r="D417" s="28" t="s">
        <v>17</v>
      </c>
      <c r="F417" s="35">
        <v>173</v>
      </c>
      <c r="G417" s="28">
        <f>L417*6</f>
        <v>120</v>
      </c>
      <c r="H417" s="24"/>
      <c r="I417" s="28">
        <f>G417+H417</f>
        <v>120</v>
      </c>
      <c r="K417" s="29">
        <f>(200-F417)*(75/100)</f>
        <v>20.25</v>
      </c>
      <c r="L417" s="35">
        <v>20</v>
      </c>
      <c r="M417" s="29">
        <f>IF(K417&gt;38,38,K417)</f>
        <v>20.25</v>
      </c>
    </row>
    <row r="418" spans="2:16" s="28" customFormat="1">
      <c r="B418" s="28">
        <v>23113</v>
      </c>
      <c r="C418" s="38" t="s">
        <v>362</v>
      </c>
      <c r="D418" s="28" t="s">
        <v>12</v>
      </c>
      <c r="F418" s="35">
        <v>173</v>
      </c>
      <c r="G418" s="28">
        <f>L418*6</f>
        <v>120</v>
      </c>
      <c r="I418" s="28">
        <f>G418+H418</f>
        <v>120</v>
      </c>
      <c r="K418" s="29">
        <f>(200-F418)*(75/100)</f>
        <v>20.25</v>
      </c>
      <c r="L418" s="35">
        <v>20</v>
      </c>
      <c r="M418" s="29">
        <f>IF(K418&gt;38,38,K418)</f>
        <v>20.25</v>
      </c>
    </row>
    <row r="419" spans="2:16" s="28" customFormat="1">
      <c r="B419" s="28">
        <v>21926</v>
      </c>
      <c r="C419" s="28" t="s">
        <v>80</v>
      </c>
      <c r="D419" s="28" t="s">
        <v>17</v>
      </c>
      <c r="G419" s="28">
        <f>L419*6</f>
        <v>0</v>
      </c>
      <c r="I419" s="28">
        <f>G419+H419</f>
        <v>0</v>
      </c>
      <c r="K419" s="29">
        <f>(200-F419)*(75/100)</f>
        <v>150</v>
      </c>
      <c r="M419" s="29">
        <f>IF(K419&gt;38,38,K419)</f>
        <v>38</v>
      </c>
    </row>
    <row r="420" spans="2:16" s="28" customFormat="1">
      <c r="B420" s="28">
        <v>21668</v>
      </c>
      <c r="C420" s="28" t="s">
        <v>113</v>
      </c>
      <c r="D420" s="28" t="s">
        <v>34</v>
      </c>
      <c r="F420" s="35">
        <v>166</v>
      </c>
      <c r="G420" s="28">
        <f>L420*6</f>
        <v>156</v>
      </c>
      <c r="I420" s="28">
        <f>G420+H420</f>
        <v>156</v>
      </c>
      <c r="K420" s="29">
        <f>(200-F420)*(75/100)</f>
        <v>25.5</v>
      </c>
      <c r="L420" s="35">
        <v>26</v>
      </c>
      <c r="M420" s="29">
        <f>IF(K420&gt;38,38,K420)</f>
        <v>25.5</v>
      </c>
    </row>
    <row r="421" spans="2:16" s="28" customFormat="1">
      <c r="B421" s="28">
        <v>20817</v>
      </c>
      <c r="C421" s="28" t="s">
        <v>147</v>
      </c>
      <c r="D421" s="28" t="s">
        <v>34</v>
      </c>
      <c r="G421" s="28">
        <f>L421*6</f>
        <v>0</v>
      </c>
      <c r="I421" s="28">
        <f>G421+H421</f>
        <v>0</v>
      </c>
      <c r="K421" s="29">
        <f>(200-F421)*(75/100)</f>
        <v>150</v>
      </c>
      <c r="M421" s="29">
        <f>IF(K421&gt;38,38,K421)</f>
        <v>38</v>
      </c>
    </row>
    <row r="422" spans="2:16" s="28" customFormat="1">
      <c r="B422" s="28">
        <v>21590</v>
      </c>
      <c r="C422" s="28" t="s">
        <v>117</v>
      </c>
      <c r="D422" s="28" t="s">
        <v>17</v>
      </c>
      <c r="F422" s="35">
        <v>0</v>
      </c>
      <c r="G422" s="28">
        <f>L422*6</f>
        <v>228</v>
      </c>
      <c r="I422" s="28">
        <f>G422+H422</f>
        <v>228</v>
      </c>
      <c r="K422" s="29">
        <f>(200-F422)*(75/100)</f>
        <v>150</v>
      </c>
      <c r="L422" s="35">
        <v>38</v>
      </c>
      <c r="M422" s="29">
        <f>IF(K422&gt;38,38,K422)</f>
        <v>38</v>
      </c>
      <c r="O422" s="31"/>
      <c r="P422" s="27"/>
    </row>
    <row r="423" spans="2:16" s="28" customFormat="1">
      <c r="B423" s="35">
        <v>23341</v>
      </c>
      <c r="C423" s="35" t="s">
        <v>117</v>
      </c>
      <c r="D423" s="35" t="s">
        <v>17</v>
      </c>
      <c r="E423" s="35"/>
      <c r="F423" s="35">
        <v>184</v>
      </c>
      <c r="G423" s="28">
        <f>L423*6</f>
        <v>72</v>
      </c>
      <c r="H423" s="24"/>
      <c r="I423" s="28">
        <f>G423+H423</f>
        <v>72</v>
      </c>
      <c r="K423" s="29">
        <f>(200-F423)*(75/100)</f>
        <v>12</v>
      </c>
      <c r="L423" s="35">
        <v>12</v>
      </c>
      <c r="M423" s="29">
        <f>IF(K423&gt;38,38,K423)</f>
        <v>12</v>
      </c>
    </row>
    <row r="424" spans="2:16" s="28" customFormat="1">
      <c r="B424" s="28">
        <v>22274</v>
      </c>
      <c r="C424" s="28" t="s">
        <v>94</v>
      </c>
      <c r="D424" s="28" t="s">
        <v>19</v>
      </c>
      <c r="F424" s="35"/>
      <c r="G424" s="28">
        <f>L424*6</f>
        <v>156</v>
      </c>
      <c r="I424" s="28">
        <f>G424+H424</f>
        <v>156</v>
      </c>
      <c r="K424" s="29">
        <f>(200-F424)*(75/100)</f>
        <v>150</v>
      </c>
      <c r="L424" s="35">
        <v>26</v>
      </c>
      <c r="M424" s="29">
        <f>IF(K424&gt;38,38,K424)</f>
        <v>38</v>
      </c>
      <c r="O424" s="31"/>
      <c r="P424" s="27"/>
    </row>
    <row r="425" spans="2:16" s="28" customFormat="1">
      <c r="B425" s="28">
        <v>22405</v>
      </c>
      <c r="C425" s="28" t="s">
        <v>243</v>
      </c>
      <c r="D425" s="28" t="s">
        <v>34</v>
      </c>
      <c r="F425" s="35">
        <v>181</v>
      </c>
      <c r="G425" s="28">
        <f>L425*6</f>
        <v>84</v>
      </c>
      <c r="H425" s="24"/>
      <c r="I425" s="28">
        <f>G425+H425</f>
        <v>84</v>
      </c>
      <c r="K425" s="29">
        <f>(200-F425)*(75/100)</f>
        <v>14.25</v>
      </c>
      <c r="L425" s="35">
        <v>14</v>
      </c>
      <c r="M425" s="29">
        <f>IF(K425&gt;38,38,K425)</f>
        <v>14.25</v>
      </c>
    </row>
    <row r="426" spans="2:16" s="28" customFormat="1">
      <c r="B426" s="28">
        <v>20082</v>
      </c>
      <c r="C426" s="28" t="s">
        <v>185</v>
      </c>
      <c r="D426" s="28" t="s">
        <v>34</v>
      </c>
      <c r="G426" s="28">
        <f>L426*6</f>
        <v>0</v>
      </c>
      <c r="I426" s="28">
        <f>G426+H426</f>
        <v>0</v>
      </c>
      <c r="K426" s="29">
        <f>(200-F426)*(75/100)</f>
        <v>150</v>
      </c>
      <c r="M426" s="29">
        <f>IF(K426&gt;38,38,K426)</f>
        <v>38</v>
      </c>
    </row>
    <row r="427" spans="2:16" s="28" customFormat="1">
      <c r="B427" s="28">
        <v>21197</v>
      </c>
      <c r="C427" s="28" t="s">
        <v>197</v>
      </c>
      <c r="D427" s="28" t="s">
        <v>36</v>
      </c>
      <c r="F427" s="35">
        <v>180</v>
      </c>
      <c r="G427" s="28">
        <f>L427*6</f>
        <v>90</v>
      </c>
      <c r="I427" s="28">
        <f>G427+H427</f>
        <v>90</v>
      </c>
      <c r="K427" s="29">
        <f>(200-F427)*(75/100)</f>
        <v>15</v>
      </c>
      <c r="L427" s="35">
        <v>15</v>
      </c>
      <c r="M427" s="29">
        <f>IF(K427&lt;0,0,K427)</f>
        <v>15</v>
      </c>
    </row>
    <row r="428" spans="2:16" s="28" customFormat="1">
      <c r="B428" s="24">
        <v>23094</v>
      </c>
      <c r="C428" s="24" t="s">
        <v>364</v>
      </c>
      <c r="D428" s="24" t="s">
        <v>17</v>
      </c>
      <c r="E428" s="24"/>
      <c r="F428" s="35">
        <v>175</v>
      </c>
      <c r="G428" s="28">
        <f>L428*6</f>
        <v>114</v>
      </c>
      <c r="I428" s="28">
        <f>G428+H428</f>
        <v>114</v>
      </c>
      <c r="K428" s="29">
        <f>(200-F428)*(75/100)</f>
        <v>18.75</v>
      </c>
      <c r="L428" s="35">
        <v>19</v>
      </c>
      <c r="M428" s="29">
        <f>IF(K428&gt;38,38,K428)</f>
        <v>18.75</v>
      </c>
    </row>
    <row r="429" spans="2:16" s="28" customFormat="1">
      <c r="B429" s="28">
        <v>21813</v>
      </c>
      <c r="C429" s="28" t="s">
        <v>82</v>
      </c>
      <c r="D429" s="28" t="s">
        <v>24</v>
      </c>
      <c r="G429" s="28">
        <f>L429*6</f>
        <v>0</v>
      </c>
      <c r="I429" s="28">
        <f>G429+H429</f>
        <v>0</v>
      </c>
      <c r="K429" s="29">
        <f>(200-F429)*(75/100)</f>
        <v>150</v>
      </c>
      <c r="M429" s="29">
        <f>IF(K429&gt;38,38,K429)</f>
        <v>38</v>
      </c>
    </row>
    <row r="430" spans="2:16" s="28" customFormat="1">
      <c r="B430" s="28">
        <v>22407</v>
      </c>
      <c r="C430" s="28" t="s">
        <v>83</v>
      </c>
      <c r="D430" s="28" t="s">
        <v>34</v>
      </c>
      <c r="F430" s="35">
        <v>152</v>
      </c>
      <c r="G430" s="28">
        <f>L430*6</f>
        <v>216</v>
      </c>
      <c r="I430" s="28">
        <f>G430+H430</f>
        <v>216</v>
      </c>
      <c r="K430" s="29">
        <f>(200-F430)*(75/100)</f>
        <v>36</v>
      </c>
      <c r="L430" s="35">
        <v>36</v>
      </c>
      <c r="M430" s="29">
        <f>IF(K430&gt;38,38,K430)</f>
        <v>36</v>
      </c>
    </row>
    <row r="431" spans="2:16" s="28" customFormat="1">
      <c r="B431" s="28">
        <v>17323</v>
      </c>
      <c r="C431" s="28" t="s">
        <v>39</v>
      </c>
      <c r="D431" s="28" t="s">
        <v>19</v>
      </c>
      <c r="F431" s="35"/>
      <c r="G431" s="28">
        <f>L431*6</f>
        <v>138</v>
      </c>
      <c r="I431" s="28">
        <f>G431+H431</f>
        <v>138</v>
      </c>
      <c r="K431" s="29">
        <f>(200-F431)*(75/100)</f>
        <v>150</v>
      </c>
      <c r="L431" s="35">
        <v>23</v>
      </c>
      <c r="M431" s="29">
        <f>IF(K431&gt;38,38,K431)</f>
        <v>38</v>
      </c>
    </row>
    <row r="432" spans="2:16" s="28" customFormat="1">
      <c r="B432" s="28">
        <v>21134</v>
      </c>
      <c r="C432" s="28" t="s">
        <v>84</v>
      </c>
      <c r="D432" s="28" t="s">
        <v>17</v>
      </c>
      <c r="G432" s="28">
        <f>L432*6</f>
        <v>0</v>
      </c>
      <c r="I432" s="28">
        <f>G432+H432</f>
        <v>0</v>
      </c>
      <c r="K432" s="29">
        <f>(200-F432)*(75/100)</f>
        <v>150</v>
      </c>
      <c r="M432" s="29">
        <f>IF(K432&gt;38,38,K432)</f>
        <v>38</v>
      </c>
    </row>
    <row r="433" spans="1:16" s="28" customFormat="1">
      <c r="B433" s="28">
        <v>17225</v>
      </c>
      <c r="C433" s="28" t="s">
        <v>118</v>
      </c>
      <c r="D433" s="28" t="s">
        <v>57</v>
      </c>
      <c r="G433" s="28">
        <f>L433*6</f>
        <v>0</v>
      </c>
      <c r="I433" s="28">
        <f>G433+H433</f>
        <v>0</v>
      </c>
      <c r="K433" s="29">
        <f>(200-F433)*(75/100)</f>
        <v>150</v>
      </c>
      <c r="M433" s="29">
        <f>IF(K433&gt;38,38,K433)</f>
        <v>38</v>
      </c>
    </row>
    <row r="434" spans="1:16" s="28" customFormat="1">
      <c r="B434" s="28">
        <v>21023</v>
      </c>
      <c r="C434" s="28" t="s">
        <v>229</v>
      </c>
      <c r="D434" s="28" t="s">
        <v>57</v>
      </c>
      <c r="F434" s="35">
        <v>184</v>
      </c>
      <c r="G434" s="28">
        <f>L434*6</f>
        <v>72</v>
      </c>
      <c r="H434" s="24"/>
      <c r="I434" s="28">
        <f>G434+H434</f>
        <v>72</v>
      </c>
      <c r="K434" s="29">
        <f>(200-F434)*(75/100)</f>
        <v>12</v>
      </c>
      <c r="L434" s="35">
        <v>12</v>
      </c>
      <c r="M434" s="29">
        <f>IF(K434&lt;0,0,K434)</f>
        <v>12</v>
      </c>
    </row>
    <row r="435" spans="1:16" s="28" customFormat="1">
      <c r="B435" s="28">
        <v>20079</v>
      </c>
      <c r="C435" s="28" t="s">
        <v>250</v>
      </c>
      <c r="D435" s="24" t="s">
        <v>12</v>
      </c>
      <c r="E435" s="24"/>
      <c r="F435" s="35">
        <v>192</v>
      </c>
      <c r="G435" s="28">
        <f>L435*6</f>
        <v>36</v>
      </c>
      <c r="H435" s="24"/>
      <c r="I435" s="28">
        <f>G435+H435</f>
        <v>36</v>
      </c>
      <c r="K435" s="29">
        <f>(200-F435)*(75/100)</f>
        <v>6</v>
      </c>
      <c r="L435" s="35">
        <v>6</v>
      </c>
      <c r="M435" s="29">
        <f>IF(K435&gt;38,38,K435)</f>
        <v>6</v>
      </c>
    </row>
    <row r="436" spans="1:16" s="28" customFormat="1">
      <c r="B436" s="28">
        <v>23010</v>
      </c>
      <c r="C436" s="28" t="s">
        <v>289</v>
      </c>
      <c r="D436" s="28" t="s">
        <v>57</v>
      </c>
      <c r="F436" s="35"/>
      <c r="G436" s="28">
        <f>L436*6</f>
        <v>228</v>
      </c>
      <c r="I436" s="28">
        <f>G436+H436</f>
        <v>228</v>
      </c>
      <c r="K436" s="29">
        <f>(200-F436)*(75/100)</f>
        <v>150</v>
      </c>
      <c r="L436" s="35">
        <v>38</v>
      </c>
      <c r="M436" s="29">
        <f>IF(K436&gt;38,38,K436)</f>
        <v>38</v>
      </c>
    </row>
    <row r="437" spans="1:16" s="28" customFormat="1">
      <c r="B437" s="28">
        <v>20231</v>
      </c>
      <c r="C437" s="28" t="s">
        <v>175</v>
      </c>
      <c r="D437" s="28" t="s">
        <v>34</v>
      </c>
      <c r="F437" s="28">
        <v>162</v>
      </c>
      <c r="G437" s="28">
        <f>L437*6</f>
        <v>174</v>
      </c>
      <c r="I437" s="28">
        <f>G437+H437</f>
        <v>174</v>
      </c>
      <c r="K437" s="29">
        <f>(200-F437)*(75/100)</f>
        <v>28.5</v>
      </c>
      <c r="L437" s="35">
        <v>29</v>
      </c>
      <c r="M437" s="29">
        <f>IF(K437&gt;38,38,K437)</f>
        <v>28.5</v>
      </c>
    </row>
    <row r="438" spans="1:16" s="24" customFormat="1">
      <c r="A438" s="28"/>
      <c r="B438" s="28">
        <v>20076</v>
      </c>
      <c r="C438" s="28" t="s">
        <v>85</v>
      </c>
      <c r="D438" s="28" t="s">
        <v>17</v>
      </c>
      <c r="E438" s="28"/>
      <c r="F438" s="28"/>
      <c r="G438" s="28">
        <f>L438*6</f>
        <v>0</v>
      </c>
      <c r="H438" s="28"/>
      <c r="I438" s="28">
        <f>G438+H438</f>
        <v>0</v>
      </c>
      <c r="J438" s="28"/>
      <c r="K438" s="29">
        <f>(200-F438)*(75/100)</f>
        <v>150</v>
      </c>
      <c r="L438" s="28"/>
      <c r="M438" s="29">
        <f>IF(K438&gt;38,38,K438)</f>
        <v>38</v>
      </c>
      <c r="N438" s="28"/>
      <c r="O438" s="28"/>
      <c r="P438" s="28"/>
    </row>
    <row r="439" spans="1:16" s="24" customFormat="1">
      <c r="A439" s="28"/>
      <c r="B439" s="24">
        <v>24269</v>
      </c>
      <c r="C439" s="24" t="s">
        <v>421</v>
      </c>
      <c r="D439" s="24" t="s">
        <v>19</v>
      </c>
      <c r="F439" s="35">
        <v>129</v>
      </c>
      <c r="G439" s="28">
        <f>L439*6</f>
        <v>228</v>
      </c>
      <c r="I439" s="28">
        <f>G439+H439</f>
        <v>228</v>
      </c>
      <c r="J439" s="28"/>
      <c r="K439" s="29">
        <f>(200-F439)*(75/100)</f>
        <v>53.25</v>
      </c>
      <c r="L439" s="35">
        <v>38</v>
      </c>
      <c r="M439" s="29">
        <f>IF(K439&gt;38,38,K439)</f>
        <v>38</v>
      </c>
      <c r="N439" s="28"/>
      <c r="O439" s="28"/>
      <c r="P439" s="28"/>
    </row>
    <row r="440" spans="1:16" s="24" customFormat="1">
      <c r="A440" s="28"/>
      <c r="B440" s="24">
        <v>24171</v>
      </c>
      <c r="C440" s="24" t="s">
        <v>422</v>
      </c>
      <c r="D440" s="24" t="s">
        <v>57</v>
      </c>
      <c r="F440" s="35">
        <v>171</v>
      </c>
      <c r="G440" s="28">
        <f>L440*6</f>
        <v>132</v>
      </c>
      <c r="I440" s="28">
        <f>G440+H440</f>
        <v>132</v>
      </c>
      <c r="J440" s="28"/>
      <c r="K440" s="29">
        <f>(200-F440)*(75/100)</f>
        <v>21.75</v>
      </c>
      <c r="L440" s="35">
        <v>22</v>
      </c>
      <c r="M440" s="29">
        <f>IF(K440&gt;38,38,K440)</f>
        <v>21.75</v>
      </c>
      <c r="N440" s="28"/>
      <c r="O440" s="28"/>
      <c r="P440" s="28"/>
    </row>
    <row r="441" spans="1:16" s="24" customFormat="1">
      <c r="A441" s="28"/>
      <c r="B441" s="28">
        <v>21894</v>
      </c>
      <c r="C441" s="28" t="s">
        <v>124</v>
      </c>
      <c r="D441" s="28" t="s">
        <v>36</v>
      </c>
      <c r="E441" s="28"/>
      <c r="F441" s="28"/>
      <c r="G441" s="28">
        <f>L441*6</f>
        <v>0</v>
      </c>
      <c r="H441" s="28"/>
      <c r="I441" s="28">
        <f>G441+H441</f>
        <v>0</v>
      </c>
      <c r="J441" s="28"/>
      <c r="K441" s="29">
        <f>(200-F441)*(75/100)</f>
        <v>150</v>
      </c>
      <c r="L441" s="28"/>
      <c r="M441" s="29">
        <f>IF(K441&gt;38,38,K441)</f>
        <v>38</v>
      </c>
      <c r="N441" s="28"/>
      <c r="O441" s="28"/>
      <c r="P441" s="28"/>
    </row>
    <row r="442" spans="1:16" s="28" customFormat="1">
      <c r="B442" s="28">
        <v>21020</v>
      </c>
      <c r="C442" s="28" t="s">
        <v>114</v>
      </c>
      <c r="D442" s="28" t="s">
        <v>57</v>
      </c>
      <c r="G442" s="28">
        <f>L442*6</f>
        <v>0</v>
      </c>
      <c r="I442" s="28">
        <f>G442+H442</f>
        <v>0</v>
      </c>
      <c r="K442" s="29">
        <f>(200-F442)*(75/100)</f>
        <v>150</v>
      </c>
      <c r="M442" s="29">
        <f>IF(K442&gt;38,38,K442)</f>
        <v>38</v>
      </c>
    </row>
    <row r="443" spans="1:16" s="28" customFormat="1">
      <c r="B443" s="28">
        <v>20935</v>
      </c>
      <c r="C443" s="28" t="s">
        <v>176</v>
      </c>
      <c r="D443" s="28" t="s">
        <v>19</v>
      </c>
      <c r="F443" s="35">
        <v>198</v>
      </c>
      <c r="G443" s="28">
        <f>L443*6</f>
        <v>12</v>
      </c>
      <c r="H443" s="24"/>
      <c r="I443" s="28">
        <f>G443+H443</f>
        <v>12</v>
      </c>
      <c r="K443" s="29">
        <f>(200-F443)*(75/100)</f>
        <v>1.5</v>
      </c>
      <c r="L443" s="35">
        <v>2</v>
      </c>
      <c r="M443" s="29">
        <f>IF(K443&gt;38,38,K443)</f>
        <v>1.5</v>
      </c>
    </row>
    <row r="444" spans="1:16" s="28" customFormat="1">
      <c r="B444" s="28">
        <v>22844</v>
      </c>
      <c r="C444" s="28" t="s">
        <v>265</v>
      </c>
      <c r="D444" s="28" t="s">
        <v>17</v>
      </c>
      <c r="F444" s="35"/>
      <c r="G444" s="28">
        <f>L444*6</f>
        <v>126</v>
      </c>
      <c r="I444" s="28">
        <f>G444+H444</f>
        <v>126</v>
      </c>
      <c r="K444" s="29">
        <f>(200-F444)*(75/100)</f>
        <v>150</v>
      </c>
      <c r="L444" s="35">
        <v>21</v>
      </c>
      <c r="M444" s="29">
        <f>IF(K444&gt;38,38,K444)</f>
        <v>38</v>
      </c>
    </row>
    <row r="445" spans="1:16" s="28" customFormat="1">
      <c r="B445" s="28">
        <v>22919</v>
      </c>
      <c r="C445" s="28" t="s">
        <v>274</v>
      </c>
      <c r="D445" s="28" t="s">
        <v>34</v>
      </c>
      <c r="F445" s="35">
        <v>189</v>
      </c>
      <c r="G445" s="28">
        <f>L445*6</f>
        <v>48</v>
      </c>
      <c r="H445" s="24"/>
      <c r="I445" s="28">
        <f>G445+H445</f>
        <v>48</v>
      </c>
      <c r="K445" s="29">
        <f>(200-F445)*(75/100)</f>
        <v>8.25</v>
      </c>
      <c r="L445" s="35">
        <v>8</v>
      </c>
      <c r="M445" s="29">
        <f>IF(K445&gt;38,38,K445)</f>
        <v>8.25</v>
      </c>
    </row>
    <row r="446" spans="1:16" ht="15.75">
      <c r="B446" s="39"/>
      <c r="C446" s="43"/>
      <c r="D446" s="44"/>
      <c r="E446" s="44"/>
      <c r="F446" s="45"/>
      <c r="G446" s="45"/>
      <c r="H446" s="45"/>
      <c r="I446" s="45"/>
      <c r="J446" s="45"/>
      <c r="K446" s="45"/>
      <c r="L446" s="45"/>
      <c r="M446" s="40"/>
      <c r="N446" s="41"/>
      <c r="O446" s="42"/>
    </row>
    <row r="447" spans="1:16" ht="15.75">
      <c r="B447" s="39"/>
      <c r="C447" s="46"/>
      <c r="D447" s="47"/>
      <c r="E447" s="47"/>
      <c r="F447" s="48"/>
      <c r="G447" s="48"/>
      <c r="H447" s="48"/>
      <c r="I447" s="48"/>
      <c r="J447" s="48"/>
      <c r="K447" s="48"/>
      <c r="L447" s="48"/>
      <c r="M447" s="49"/>
      <c r="N447" s="50"/>
      <c r="O447" s="51"/>
    </row>
    <row r="448" spans="1:16" ht="15.75">
      <c r="B448" s="39"/>
      <c r="C448" s="43"/>
      <c r="D448" s="44"/>
      <c r="E448" s="44"/>
      <c r="F448" s="45"/>
      <c r="G448" s="45"/>
      <c r="H448" s="45"/>
      <c r="I448" s="45"/>
      <c r="J448" s="45"/>
      <c r="K448" s="45"/>
      <c r="L448" s="45"/>
      <c r="M448" s="40"/>
      <c r="N448" s="41"/>
      <c r="O448" s="42"/>
    </row>
  </sheetData>
  <sortState ref="B265:M445">
    <sortCondition ref="C265:C445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9"/>
  <sheetViews>
    <sheetView workbookViewId="0">
      <selection activeCell="A3" sqref="A3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5703125" customWidth="1"/>
    <col min="9" max="9" width="6.28515625" customWidth="1"/>
  </cols>
  <sheetData>
    <row r="1" spans="1:14" ht="20.25">
      <c r="A1" s="5" t="s">
        <v>510</v>
      </c>
    </row>
    <row r="2" spans="1:14">
      <c r="A2" t="s">
        <v>335</v>
      </c>
      <c r="D2" s="54" t="s">
        <v>516</v>
      </c>
      <c r="E2" s="38"/>
      <c r="M2" s="29"/>
      <c r="N2" s="24"/>
    </row>
    <row r="3" spans="1:1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  <c r="L3" t="s">
        <v>10</v>
      </c>
      <c r="M3" s="29"/>
      <c r="N3" s="24"/>
    </row>
    <row r="4" spans="1:14">
      <c r="A4" s="28">
        <v>1</v>
      </c>
      <c r="B4" s="28">
        <v>17116</v>
      </c>
      <c r="C4" s="28" t="s">
        <v>30</v>
      </c>
      <c r="D4" s="28" t="s">
        <v>17</v>
      </c>
      <c r="E4" s="35">
        <v>195</v>
      </c>
      <c r="F4" s="28">
        <f>K4*6</f>
        <v>24</v>
      </c>
      <c r="G4" s="28">
        <v>1122</v>
      </c>
      <c r="H4" s="28">
        <f>F4+G4</f>
        <v>1146</v>
      </c>
      <c r="I4" s="28"/>
      <c r="J4" s="29">
        <f>(200-E4)*(75/100)</f>
        <v>3.75</v>
      </c>
      <c r="K4" s="35">
        <v>4</v>
      </c>
      <c r="L4" s="29">
        <f>IF(J4&lt;0,0,J4)</f>
        <v>3.75</v>
      </c>
      <c r="M4" s="29"/>
      <c r="N4" s="24"/>
    </row>
    <row r="5" spans="1:14">
      <c r="A5" s="28">
        <v>2</v>
      </c>
      <c r="B5" s="35">
        <v>23304</v>
      </c>
      <c r="C5" s="35" t="s">
        <v>344</v>
      </c>
      <c r="D5" s="35" t="s">
        <v>17</v>
      </c>
      <c r="E5" s="35">
        <v>187</v>
      </c>
      <c r="F5" s="28">
        <f>K5*6</f>
        <v>60</v>
      </c>
      <c r="G5" s="24">
        <v>1047</v>
      </c>
      <c r="H5" s="28">
        <f>F5+G5</f>
        <v>1107</v>
      </c>
      <c r="I5" s="24"/>
      <c r="J5" s="29">
        <f>(200-E5)*(75/100)</f>
        <v>9.75</v>
      </c>
      <c r="K5" s="35">
        <v>10</v>
      </c>
      <c r="L5" s="29">
        <f>IF(J5&gt;38,38,J5)</f>
        <v>9.75</v>
      </c>
      <c r="M5" s="29"/>
      <c r="N5" s="24"/>
    </row>
    <row r="6" spans="1:14">
      <c r="A6" s="28">
        <v>3</v>
      </c>
      <c r="B6" s="24">
        <v>17312</v>
      </c>
      <c r="C6" s="24" t="s">
        <v>20</v>
      </c>
      <c r="D6" s="24" t="s">
        <v>17</v>
      </c>
      <c r="E6" s="35">
        <v>201</v>
      </c>
      <c r="F6" s="28">
        <f>K6*6</f>
        <v>0</v>
      </c>
      <c r="G6" s="24">
        <v>1076</v>
      </c>
      <c r="H6" s="28">
        <f>F6+G6</f>
        <v>1076</v>
      </c>
      <c r="I6" s="28"/>
      <c r="J6" s="29">
        <f>(200-E6)*(75/100)</f>
        <v>-0.75</v>
      </c>
      <c r="K6" s="35">
        <v>0</v>
      </c>
      <c r="L6" s="29">
        <f>IF(J6&gt;38,38,J6)</f>
        <v>-0.75</v>
      </c>
      <c r="M6" s="25"/>
      <c r="N6" s="28"/>
    </row>
    <row r="7" spans="1:14">
      <c r="A7" s="28">
        <v>4</v>
      </c>
      <c r="B7" s="28">
        <v>21402</v>
      </c>
      <c r="C7" s="28" t="s">
        <v>141</v>
      </c>
      <c r="D7" s="28" t="s">
        <v>17</v>
      </c>
      <c r="E7" s="35">
        <v>195</v>
      </c>
      <c r="F7" s="28">
        <f>K7*6</f>
        <v>24</v>
      </c>
      <c r="G7" s="28">
        <v>1028</v>
      </c>
      <c r="H7" s="28">
        <f>F7+G7</f>
        <v>1052</v>
      </c>
      <c r="I7" s="28"/>
      <c r="J7" s="29">
        <f>(200-E7)*(75/100)</f>
        <v>3.75</v>
      </c>
      <c r="K7" s="35">
        <v>4</v>
      </c>
      <c r="L7" s="29">
        <f>IF(J7&lt;0,0,J7)</f>
        <v>3.75</v>
      </c>
      <c r="M7" s="29"/>
      <c r="N7" s="28"/>
    </row>
    <row r="8" spans="1:14">
      <c r="A8" s="28">
        <v>5</v>
      </c>
      <c r="B8" s="24">
        <v>24779</v>
      </c>
      <c r="C8" s="24" t="s">
        <v>489</v>
      </c>
      <c r="D8" s="24" t="s">
        <v>17</v>
      </c>
      <c r="E8" s="35">
        <v>174</v>
      </c>
      <c r="F8" s="28">
        <f>K8*6</f>
        <v>120</v>
      </c>
      <c r="G8" s="28">
        <v>856</v>
      </c>
      <c r="H8" s="28">
        <f>F8+G8</f>
        <v>976</v>
      </c>
      <c r="I8" s="28"/>
      <c r="J8" s="29">
        <f>(200-E8)*(75/100)</f>
        <v>19.5</v>
      </c>
      <c r="K8" s="35">
        <v>20</v>
      </c>
      <c r="L8" s="29">
        <f>IF(J8&gt;38,38,J8)</f>
        <v>19.5</v>
      </c>
      <c r="M8" s="29"/>
      <c r="N8" s="28"/>
    </row>
    <row r="9" spans="1:14">
      <c r="A9" s="28"/>
      <c r="B9" s="28"/>
      <c r="C9" s="28"/>
      <c r="D9" s="28"/>
      <c r="E9" s="35"/>
      <c r="F9" s="28"/>
      <c r="G9" s="28"/>
      <c r="H9" s="28"/>
      <c r="I9" s="24"/>
      <c r="J9" s="28"/>
      <c r="K9" s="29"/>
      <c r="L9" s="35"/>
      <c r="M9" s="29"/>
      <c r="N9" s="28"/>
    </row>
    <row r="10" spans="1:14">
      <c r="A10" s="28">
        <v>1</v>
      </c>
      <c r="B10" s="28">
        <v>17279</v>
      </c>
      <c r="C10" s="28" t="s">
        <v>247</v>
      </c>
      <c r="D10" s="28" t="s">
        <v>57</v>
      </c>
      <c r="E10" s="24">
        <v>196</v>
      </c>
      <c r="F10" s="28">
        <f t="shared" ref="F10:F27" si="0">K10*6</f>
        <v>18</v>
      </c>
      <c r="G10" s="28">
        <v>1270</v>
      </c>
      <c r="H10" s="28">
        <f t="shared" ref="H10:H27" si="1">F10+G10</f>
        <v>1288</v>
      </c>
      <c r="I10" s="28"/>
      <c r="J10" s="29">
        <f t="shared" ref="J10:J27" si="2">(200-E10)*(75/100)</f>
        <v>3</v>
      </c>
      <c r="K10" s="28">
        <v>3</v>
      </c>
      <c r="L10" s="29">
        <f>IF(J10&lt;0,0,J10)</f>
        <v>3</v>
      </c>
      <c r="M10" s="29"/>
      <c r="N10" s="28"/>
    </row>
    <row r="11" spans="1:14">
      <c r="A11" s="28">
        <v>2</v>
      </c>
      <c r="B11" s="28">
        <v>22815</v>
      </c>
      <c r="C11" s="28" t="s">
        <v>261</v>
      </c>
      <c r="D11" s="28" t="s">
        <v>14</v>
      </c>
      <c r="E11" s="35">
        <v>204</v>
      </c>
      <c r="F11" s="28">
        <f t="shared" si="0"/>
        <v>0</v>
      </c>
      <c r="G11" s="28">
        <v>1271</v>
      </c>
      <c r="H11" s="28">
        <f t="shared" si="1"/>
        <v>1271</v>
      </c>
      <c r="I11" s="28"/>
      <c r="J11" s="29">
        <f t="shared" si="2"/>
        <v>-3</v>
      </c>
      <c r="K11" s="35">
        <v>0</v>
      </c>
      <c r="L11" s="29">
        <f>IF(J11&lt;0,0,J11)</f>
        <v>0</v>
      </c>
      <c r="M11" s="29"/>
      <c r="N11" s="28"/>
    </row>
    <row r="12" spans="1:14">
      <c r="A12" s="28">
        <v>3</v>
      </c>
      <c r="B12" s="28">
        <v>21960</v>
      </c>
      <c r="C12" s="28" t="s">
        <v>152</v>
      </c>
      <c r="D12" s="28" t="s">
        <v>57</v>
      </c>
      <c r="E12" s="28">
        <v>180</v>
      </c>
      <c r="F12" s="28">
        <f t="shared" si="0"/>
        <v>90</v>
      </c>
      <c r="G12" s="28">
        <v>1146</v>
      </c>
      <c r="H12" s="28">
        <f t="shared" si="1"/>
        <v>1236</v>
      </c>
      <c r="I12" s="28"/>
      <c r="J12" s="29">
        <f t="shared" si="2"/>
        <v>15</v>
      </c>
      <c r="K12" s="35">
        <v>15</v>
      </c>
      <c r="L12" s="29">
        <f>IF(J12&gt;38,38,J12)</f>
        <v>15</v>
      </c>
      <c r="M12" s="29"/>
      <c r="N12" s="28"/>
    </row>
    <row r="13" spans="1:14">
      <c r="A13" s="28">
        <v>4</v>
      </c>
      <c r="B13" s="28">
        <v>21089</v>
      </c>
      <c r="C13" s="28" t="s">
        <v>25</v>
      </c>
      <c r="D13" s="28" t="s">
        <v>19</v>
      </c>
      <c r="E13" s="35">
        <v>182</v>
      </c>
      <c r="F13" s="28">
        <f t="shared" si="0"/>
        <v>84</v>
      </c>
      <c r="G13" s="24">
        <v>1125</v>
      </c>
      <c r="H13" s="28">
        <f t="shared" si="1"/>
        <v>1209</v>
      </c>
      <c r="I13" s="28"/>
      <c r="J13" s="29">
        <f t="shared" si="2"/>
        <v>13.5</v>
      </c>
      <c r="K13" s="35">
        <v>14</v>
      </c>
      <c r="L13" s="29">
        <f>IF(J13&lt;0,0,J13)</f>
        <v>13.5</v>
      </c>
      <c r="M13" s="29"/>
      <c r="N13" s="28"/>
    </row>
    <row r="14" spans="1:14">
      <c r="A14" s="28">
        <v>5</v>
      </c>
      <c r="B14" s="28">
        <v>22286</v>
      </c>
      <c r="C14" s="28" t="s">
        <v>143</v>
      </c>
      <c r="D14" s="28" t="s">
        <v>57</v>
      </c>
      <c r="E14" s="35">
        <v>175</v>
      </c>
      <c r="F14" s="28">
        <f t="shared" si="0"/>
        <v>114</v>
      </c>
      <c r="G14" s="24">
        <v>1094</v>
      </c>
      <c r="H14" s="28">
        <f t="shared" si="1"/>
        <v>1208</v>
      </c>
      <c r="I14" s="28"/>
      <c r="J14" s="29">
        <f t="shared" si="2"/>
        <v>18.75</v>
      </c>
      <c r="K14" s="35">
        <v>19</v>
      </c>
      <c r="L14" s="29">
        <f>IF(J14&gt;38,38,J14)</f>
        <v>18.75</v>
      </c>
      <c r="M14" s="29"/>
      <c r="N14" s="28"/>
    </row>
    <row r="15" spans="1:14">
      <c r="A15" s="28">
        <v>6</v>
      </c>
      <c r="B15" s="28">
        <v>22263</v>
      </c>
      <c r="C15" s="28" t="s">
        <v>225</v>
      </c>
      <c r="D15" s="28" t="s">
        <v>24</v>
      </c>
      <c r="E15" s="35">
        <v>211</v>
      </c>
      <c r="F15" s="28">
        <f t="shared" si="0"/>
        <v>0</v>
      </c>
      <c r="G15" s="28">
        <v>1192</v>
      </c>
      <c r="H15" s="28">
        <f t="shared" si="1"/>
        <v>1192</v>
      </c>
      <c r="I15" s="28"/>
      <c r="J15" s="29">
        <f t="shared" si="2"/>
        <v>-8.25</v>
      </c>
      <c r="K15" s="35">
        <v>0</v>
      </c>
      <c r="L15" s="29">
        <f>IF(J15&lt;0,0,J15)</f>
        <v>0</v>
      </c>
      <c r="M15" s="29"/>
      <c r="N15" s="28"/>
    </row>
    <row r="16" spans="1:14">
      <c r="A16" s="28">
        <v>7</v>
      </c>
      <c r="B16" s="28">
        <v>17199</v>
      </c>
      <c r="C16" s="28" t="s">
        <v>44</v>
      </c>
      <c r="D16" s="24" t="s">
        <v>24</v>
      </c>
      <c r="E16" s="35">
        <v>209</v>
      </c>
      <c r="F16" s="28">
        <f t="shared" si="0"/>
        <v>0</v>
      </c>
      <c r="G16" s="24">
        <v>1190</v>
      </c>
      <c r="H16" s="28">
        <f t="shared" si="1"/>
        <v>1190</v>
      </c>
      <c r="I16" s="28"/>
      <c r="J16" s="29">
        <f t="shared" si="2"/>
        <v>-6.75</v>
      </c>
      <c r="K16" s="35">
        <v>0</v>
      </c>
      <c r="L16" s="29">
        <f>IF(J16&lt;0,0,J16)</f>
        <v>0</v>
      </c>
      <c r="M16" s="29"/>
      <c r="N16" s="28"/>
    </row>
    <row r="17" spans="1:14">
      <c r="A17" s="28">
        <v>8</v>
      </c>
      <c r="B17" s="28">
        <v>21665</v>
      </c>
      <c r="C17" s="28" t="s">
        <v>33</v>
      </c>
      <c r="D17" t="s">
        <v>12</v>
      </c>
      <c r="E17" s="35">
        <v>214</v>
      </c>
      <c r="F17" s="28">
        <f t="shared" si="0"/>
        <v>0</v>
      </c>
      <c r="G17" s="24">
        <v>1182</v>
      </c>
      <c r="H17" s="28">
        <f t="shared" si="1"/>
        <v>1182</v>
      </c>
      <c r="I17" s="28"/>
      <c r="J17" s="29">
        <f t="shared" si="2"/>
        <v>-10.5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9</v>
      </c>
      <c r="B18" s="28">
        <v>20573</v>
      </c>
      <c r="C18" s="28" t="s">
        <v>15</v>
      </c>
      <c r="D18" s="28" t="s">
        <v>12</v>
      </c>
      <c r="E18" s="35">
        <v>214</v>
      </c>
      <c r="F18" s="28">
        <f t="shared" si="0"/>
        <v>0</v>
      </c>
      <c r="G18" s="24">
        <v>1146</v>
      </c>
      <c r="H18" s="28">
        <f t="shared" si="1"/>
        <v>1146</v>
      </c>
      <c r="I18" s="28"/>
      <c r="J18" s="29">
        <f t="shared" si="2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10</v>
      </c>
      <c r="B19" s="28">
        <v>21257</v>
      </c>
      <c r="C19" s="28" t="s">
        <v>32</v>
      </c>
      <c r="D19" s="28" t="s">
        <v>19</v>
      </c>
      <c r="E19" s="35">
        <v>179</v>
      </c>
      <c r="F19" s="28">
        <f t="shared" si="0"/>
        <v>96</v>
      </c>
      <c r="G19" s="28">
        <v>1047</v>
      </c>
      <c r="H19" s="28">
        <f t="shared" si="1"/>
        <v>1143</v>
      </c>
      <c r="I19" s="28"/>
      <c r="J19" s="29">
        <f t="shared" si="2"/>
        <v>15.75</v>
      </c>
      <c r="K19" s="35">
        <v>16</v>
      </c>
      <c r="L19" s="29">
        <f>IF(J19&lt;0,0,J19)</f>
        <v>15.75</v>
      </c>
      <c r="M19" s="29"/>
      <c r="N19" s="28"/>
    </row>
    <row r="20" spans="1:14">
      <c r="A20" s="28">
        <v>11</v>
      </c>
      <c r="B20" s="35">
        <v>23274</v>
      </c>
      <c r="C20" s="35" t="s">
        <v>338</v>
      </c>
      <c r="D20" s="35" t="s">
        <v>19</v>
      </c>
      <c r="E20" s="35">
        <v>186</v>
      </c>
      <c r="F20" s="28">
        <f t="shared" si="0"/>
        <v>66</v>
      </c>
      <c r="G20" s="28">
        <v>1072</v>
      </c>
      <c r="H20" s="28">
        <f t="shared" si="1"/>
        <v>1138</v>
      </c>
      <c r="I20" s="28"/>
      <c r="J20" s="29">
        <f t="shared" si="2"/>
        <v>10.5</v>
      </c>
      <c r="K20" s="35">
        <v>11</v>
      </c>
      <c r="L20" s="29">
        <f>IF(J20&gt;38,38,J20)</f>
        <v>10.5</v>
      </c>
      <c r="M20" s="29"/>
      <c r="N20" s="28"/>
    </row>
    <row r="21" spans="1:14">
      <c r="A21" s="28">
        <v>12</v>
      </c>
      <c r="B21">
        <v>23451</v>
      </c>
      <c r="C21" s="35" t="s">
        <v>352</v>
      </c>
      <c r="D21" t="s">
        <v>24</v>
      </c>
      <c r="E21" s="35">
        <v>192</v>
      </c>
      <c r="F21" s="28">
        <f t="shared" si="0"/>
        <v>36</v>
      </c>
      <c r="G21" s="24">
        <v>1096</v>
      </c>
      <c r="H21" s="28">
        <f t="shared" si="1"/>
        <v>1132</v>
      </c>
      <c r="I21" s="28"/>
      <c r="J21" s="29">
        <f t="shared" si="2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13</v>
      </c>
      <c r="B22" s="35">
        <v>24479</v>
      </c>
      <c r="C22" t="s">
        <v>390</v>
      </c>
      <c r="D22" t="s">
        <v>17</v>
      </c>
      <c r="E22" s="35">
        <v>186</v>
      </c>
      <c r="F22" s="28">
        <f t="shared" si="0"/>
        <v>66</v>
      </c>
      <c r="G22" s="28">
        <v>1050</v>
      </c>
      <c r="H22" s="28">
        <f t="shared" si="1"/>
        <v>1116</v>
      </c>
      <c r="I22" s="28"/>
      <c r="J22" s="29">
        <f t="shared" si="2"/>
        <v>10.5</v>
      </c>
      <c r="K22" s="35">
        <v>11</v>
      </c>
      <c r="L22" s="29">
        <f t="shared" ref="L22:L27" si="3">IF(J22&gt;38,38,J22)</f>
        <v>10.5</v>
      </c>
      <c r="M22" s="29"/>
      <c r="N22" s="28"/>
    </row>
    <row r="23" spans="1:14">
      <c r="A23" s="28">
        <v>14</v>
      </c>
      <c r="B23" s="28">
        <v>21885</v>
      </c>
      <c r="C23" s="28" t="s">
        <v>271</v>
      </c>
      <c r="D23" s="28" t="s">
        <v>36</v>
      </c>
      <c r="E23" s="28">
        <v>171</v>
      </c>
      <c r="F23" s="28">
        <f t="shared" si="0"/>
        <v>132</v>
      </c>
      <c r="G23" s="28">
        <v>969</v>
      </c>
      <c r="H23" s="28">
        <f t="shared" si="1"/>
        <v>1101</v>
      </c>
      <c r="I23" s="28"/>
      <c r="J23" s="29">
        <f t="shared" si="2"/>
        <v>21.75</v>
      </c>
      <c r="K23" s="35">
        <v>22</v>
      </c>
      <c r="L23" s="29">
        <f t="shared" si="3"/>
        <v>21.75</v>
      </c>
      <c r="M23" s="29"/>
      <c r="N23" s="28"/>
    </row>
    <row r="24" spans="1:14">
      <c r="A24" s="28">
        <v>15</v>
      </c>
      <c r="B24" s="28">
        <v>21889</v>
      </c>
      <c r="C24" s="28" t="s">
        <v>139</v>
      </c>
      <c r="D24" s="28" t="s">
        <v>36</v>
      </c>
      <c r="E24" s="35">
        <v>169</v>
      </c>
      <c r="F24" s="28">
        <f t="shared" si="0"/>
        <v>138</v>
      </c>
      <c r="G24" s="28">
        <v>900</v>
      </c>
      <c r="H24" s="28">
        <f t="shared" si="1"/>
        <v>1038</v>
      </c>
      <c r="I24" s="28"/>
      <c r="J24" s="29">
        <f t="shared" si="2"/>
        <v>23.25</v>
      </c>
      <c r="K24" s="35">
        <v>23</v>
      </c>
      <c r="L24" s="29">
        <f t="shared" si="3"/>
        <v>23.25</v>
      </c>
      <c r="M24" s="29"/>
      <c r="N24" s="28"/>
    </row>
    <row r="25" spans="1:14">
      <c r="A25" s="28">
        <v>16</v>
      </c>
      <c r="B25" s="28">
        <v>22264</v>
      </c>
      <c r="C25" s="28" t="s">
        <v>182</v>
      </c>
      <c r="D25" s="28" t="s">
        <v>24</v>
      </c>
      <c r="E25" s="35">
        <v>203</v>
      </c>
      <c r="F25" s="28">
        <f t="shared" si="0"/>
        <v>0</v>
      </c>
      <c r="G25" s="28">
        <v>1037</v>
      </c>
      <c r="H25" s="28">
        <f t="shared" si="1"/>
        <v>1037</v>
      </c>
      <c r="I25" s="28"/>
      <c r="J25" s="29">
        <f t="shared" si="2"/>
        <v>-2.25</v>
      </c>
      <c r="K25" s="35">
        <v>0</v>
      </c>
      <c r="L25" s="29">
        <f t="shared" si="3"/>
        <v>-2.25</v>
      </c>
      <c r="M25" s="29"/>
      <c r="N25" s="28"/>
    </row>
    <row r="26" spans="1:14">
      <c r="A26" s="28">
        <v>17</v>
      </c>
      <c r="B26" s="24">
        <v>24121</v>
      </c>
      <c r="C26" s="24" t="s">
        <v>398</v>
      </c>
      <c r="D26" s="24" t="s">
        <v>17</v>
      </c>
      <c r="E26" s="35">
        <v>172</v>
      </c>
      <c r="F26" s="28">
        <f t="shared" si="0"/>
        <v>126</v>
      </c>
      <c r="G26" s="28">
        <v>837</v>
      </c>
      <c r="H26" s="28">
        <f t="shared" si="1"/>
        <v>963</v>
      </c>
      <c r="I26" s="28"/>
      <c r="J26" s="29">
        <f t="shared" si="2"/>
        <v>21</v>
      </c>
      <c r="K26" s="35">
        <v>21</v>
      </c>
      <c r="L26" s="29">
        <f t="shared" si="3"/>
        <v>21</v>
      </c>
      <c r="M26" s="29"/>
      <c r="N26" s="28"/>
    </row>
    <row r="27" spans="1:14">
      <c r="A27" s="28">
        <v>18</v>
      </c>
      <c r="B27" s="24">
        <v>25064</v>
      </c>
      <c r="C27" s="24" t="s">
        <v>527</v>
      </c>
      <c r="D27" s="24" t="s">
        <v>17</v>
      </c>
      <c r="E27" s="35">
        <v>0</v>
      </c>
      <c r="F27" s="28">
        <f t="shared" si="0"/>
        <v>228</v>
      </c>
      <c r="G27" s="28">
        <v>689</v>
      </c>
      <c r="H27" s="28">
        <f t="shared" si="1"/>
        <v>917</v>
      </c>
      <c r="I27" s="28"/>
      <c r="J27" s="29">
        <f t="shared" si="2"/>
        <v>150</v>
      </c>
      <c r="K27" s="35">
        <v>38</v>
      </c>
      <c r="L27" s="29">
        <f t="shared" si="3"/>
        <v>38</v>
      </c>
      <c r="M27" s="29"/>
      <c r="N27" s="28"/>
    </row>
    <row r="28" spans="1:14">
      <c r="A28" s="28"/>
      <c r="B28" s="28"/>
      <c r="C28" s="28"/>
      <c r="D28" s="28"/>
      <c r="E28" s="28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35"/>
      <c r="C29" s="35"/>
      <c r="D29" s="35"/>
      <c r="E29" s="35"/>
      <c r="F29" s="28"/>
      <c r="G29" s="35"/>
      <c r="H29" s="28"/>
      <c r="I29" s="24"/>
      <c r="J29" s="28"/>
      <c r="K29" s="29"/>
      <c r="L29" s="35"/>
      <c r="M29" s="29"/>
      <c r="N29" s="28"/>
    </row>
    <row r="30" spans="1:14">
      <c r="A30" s="28"/>
      <c r="B30" s="28"/>
      <c r="C30" s="28"/>
      <c r="D30" s="28"/>
      <c r="E30" s="28"/>
      <c r="F30" s="28"/>
      <c r="G30" s="28"/>
      <c r="H30" s="28"/>
      <c r="I30" s="24"/>
      <c r="J30" s="28"/>
      <c r="K30" s="29"/>
      <c r="L30" s="35"/>
      <c r="M30" s="29"/>
      <c r="N30" s="28"/>
    </row>
    <row r="31" spans="1:14">
      <c r="A31" s="28"/>
      <c r="B31" s="28"/>
      <c r="C31" s="28"/>
      <c r="D31" s="28"/>
      <c r="E31" s="28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28"/>
      <c r="C34" s="28"/>
      <c r="D34" s="28"/>
      <c r="E34" s="35"/>
      <c r="F34" s="28"/>
      <c r="G34" s="28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28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35"/>
      <c r="C38" s="35"/>
      <c r="D38" s="35"/>
      <c r="E38" s="35"/>
      <c r="F38" s="28"/>
      <c r="G38" s="35"/>
      <c r="H38" s="28"/>
      <c r="I38" s="24"/>
      <c r="J38" s="24"/>
      <c r="K38" s="29"/>
      <c r="L38" s="35"/>
      <c r="M38" s="29"/>
      <c r="N38" s="28"/>
    </row>
    <row r="39" spans="1:14">
      <c r="A39" s="28"/>
      <c r="B39" s="35"/>
      <c r="C39" s="35"/>
      <c r="D39" s="35"/>
      <c r="E39" s="35"/>
      <c r="F39" s="28"/>
      <c r="G39" s="24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8"/>
      <c r="D40" s="28"/>
      <c r="E40" s="35"/>
      <c r="F40" s="28"/>
      <c r="G40" s="28"/>
      <c r="H40" s="28"/>
      <c r="I40" s="24"/>
      <c r="J40" s="28"/>
      <c r="K40" s="29"/>
      <c r="L40" s="35"/>
      <c r="M40" s="29"/>
      <c r="N40" s="28"/>
    </row>
    <row r="41" spans="1:14">
      <c r="A41" s="28"/>
      <c r="B41" s="28"/>
      <c r="C41" s="28"/>
      <c r="E41" s="35"/>
      <c r="F41" s="28"/>
      <c r="G41" s="28"/>
      <c r="H41" s="28"/>
      <c r="I41" s="24"/>
      <c r="J41" s="28"/>
      <c r="K41" s="29"/>
      <c r="L41" s="35"/>
      <c r="M41" s="29"/>
      <c r="N41" s="28"/>
    </row>
    <row r="42" spans="1:14">
      <c r="A42" s="28"/>
      <c r="B42" s="28"/>
      <c r="C42" s="28"/>
      <c r="D42" s="28"/>
      <c r="E42" s="35"/>
      <c r="F42" s="28"/>
      <c r="G42" s="24"/>
      <c r="H42" s="28"/>
      <c r="I42" s="24"/>
      <c r="J42" s="28"/>
      <c r="K42" s="29"/>
      <c r="L42" s="35"/>
      <c r="M42" s="29"/>
      <c r="N42" s="28"/>
    </row>
    <row r="43" spans="1:14">
      <c r="A43" s="28"/>
      <c r="B43" s="28"/>
      <c r="C43" s="28"/>
      <c r="D43" s="28"/>
      <c r="E43" s="35"/>
      <c r="F43" s="28"/>
      <c r="G43" s="28"/>
      <c r="H43" s="28"/>
      <c r="I43" s="24"/>
      <c r="J43" s="28"/>
      <c r="K43" s="29"/>
      <c r="L43" s="35"/>
      <c r="M43" s="29"/>
      <c r="N43" s="28"/>
    </row>
    <row r="44" spans="1:14">
      <c r="A44" s="28"/>
      <c r="B44" s="28"/>
      <c r="C44" s="28"/>
      <c r="D44" s="28"/>
      <c r="E44" s="35"/>
      <c r="F44" s="28"/>
      <c r="G44" s="28"/>
      <c r="H44" s="28"/>
      <c r="I44" s="24"/>
      <c r="J44" s="28"/>
      <c r="K44" s="29"/>
      <c r="L44" s="35"/>
      <c r="M44" s="29"/>
      <c r="N44" s="24"/>
    </row>
    <row r="45" spans="1:14">
      <c r="A45" s="28"/>
      <c r="B45" s="28"/>
      <c r="C45" s="28"/>
      <c r="D45" s="28"/>
      <c r="E45" s="28"/>
      <c r="F45" s="28"/>
      <c r="G45" s="28"/>
      <c r="H45" s="28"/>
      <c r="I45" s="24"/>
      <c r="J45" s="28"/>
      <c r="K45" s="29"/>
      <c r="L45" s="35"/>
      <c r="M45" s="29"/>
      <c r="N45" s="28"/>
    </row>
    <row r="46" spans="1:14">
      <c r="A46" s="28"/>
      <c r="B46" s="28"/>
      <c r="C46" s="28"/>
      <c r="D46" s="28"/>
      <c r="E46" s="28"/>
      <c r="F46" s="28"/>
      <c r="G46" s="28"/>
      <c r="H46" s="28"/>
      <c r="I46" s="24"/>
      <c r="J46" s="28"/>
      <c r="K46" s="29"/>
      <c r="L46" s="35"/>
      <c r="M46" s="29"/>
      <c r="N46" s="28"/>
    </row>
    <row r="47" spans="1:14">
      <c r="A47" s="28"/>
      <c r="B47" s="24"/>
      <c r="C47" s="24"/>
      <c r="D47" s="24"/>
      <c r="E47" s="35"/>
      <c r="F47" s="28"/>
      <c r="G47" s="28"/>
      <c r="H47" s="28"/>
      <c r="I47" s="24"/>
      <c r="J47" s="28"/>
      <c r="K47" s="29"/>
      <c r="L47" s="35"/>
      <c r="M47" s="29"/>
      <c r="N47" s="28"/>
    </row>
    <row r="48" spans="1:14">
      <c r="A48" s="28"/>
      <c r="B48" s="28"/>
      <c r="C48" s="28"/>
      <c r="D48" s="28"/>
      <c r="E48" s="35"/>
      <c r="F48" s="28"/>
      <c r="G48" s="28"/>
      <c r="H48" s="28"/>
      <c r="I48" s="24"/>
      <c r="J48" s="28"/>
      <c r="K48" s="29"/>
      <c r="L48" s="35"/>
      <c r="M48" s="29"/>
      <c r="N48" s="28"/>
    </row>
    <row r="49" spans="1:14">
      <c r="A49" s="28"/>
      <c r="B49" s="28"/>
      <c r="C49" s="28"/>
      <c r="D49" s="28"/>
      <c r="E49" s="35"/>
      <c r="F49" s="28"/>
      <c r="G49" s="24"/>
      <c r="H49" s="28"/>
      <c r="I49" s="24"/>
      <c r="J49" s="28"/>
      <c r="K49" s="29"/>
      <c r="L49" s="35"/>
      <c r="M49" s="29"/>
      <c r="N49" s="28"/>
    </row>
    <row r="50" spans="1:14">
      <c r="A50" s="28"/>
      <c r="B50" s="24"/>
      <c r="C50" s="24"/>
      <c r="D50" s="24"/>
      <c r="E50" s="35"/>
      <c r="F50" s="28"/>
      <c r="G50" s="28"/>
      <c r="H50" s="28"/>
      <c r="I50" s="24"/>
      <c r="J50" s="24"/>
      <c r="K50" s="29"/>
      <c r="L50" s="35"/>
      <c r="M50" s="29"/>
      <c r="N50" s="28"/>
    </row>
    <row r="51" spans="1:14">
      <c r="A51" s="28"/>
      <c r="B51" s="28"/>
      <c r="C51" s="28"/>
      <c r="D51" s="28"/>
      <c r="E51" s="35"/>
      <c r="F51" s="28"/>
      <c r="G51" s="28"/>
      <c r="H51" s="28"/>
      <c r="I51" s="24"/>
      <c r="J51" s="28"/>
      <c r="K51" s="29"/>
      <c r="L51" s="35"/>
      <c r="M51" s="29"/>
      <c r="N51" s="28"/>
    </row>
    <row r="52" spans="1:14">
      <c r="A52" s="28"/>
      <c r="B52" s="28"/>
      <c r="C52" s="28"/>
      <c r="D52" s="28"/>
      <c r="E52" s="35"/>
      <c r="F52" s="28"/>
      <c r="G52" s="28"/>
      <c r="H52" s="28"/>
      <c r="I52" s="24"/>
      <c r="J52" s="28"/>
      <c r="K52" s="29"/>
      <c r="L52" s="35"/>
      <c r="M52" s="29"/>
      <c r="N52" s="28"/>
    </row>
    <row r="53" spans="1:14">
      <c r="A53" s="28"/>
      <c r="B53" s="28"/>
      <c r="C53" s="28"/>
      <c r="D53" s="28"/>
      <c r="E53" s="35"/>
      <c r="F53" s="28"/>
      <c r="G53" s="28"/>
      <c r="H53" s="28"/>
      <c r="I53" s="24"/>
      <c r="J53" s="28"/>
      <c r="K53" s="29"/>
      <c r="L53" s="35"/>
      <c r="M53" s="29"/>
      <c r="N53" s="28"/>
    </row>
    <row r="54" spans="1:14">
      <c r="A54" s="28"/>
      <c r="B54" s="28"/>
      <c r="C54" s="28"/>
      <c r="D54" s="28"/>
      <c r="E54" s="35"/>
      <c r="F54" s="28"/>
      <c r="G54" s="24"/>
      <c r="H54" s="28"/>
      <c r="I54" s="24"/>
      <c r="J54" s="28"/>
      <c r="K54" s="29"/>
      <c r="L54" s="35"/>
      <c r="M54" s="29"/>
      <c r="N54" s="28"/>
    </row>
    <row r="55" spans="1:14">
      <c r="A55" s="28"/>
      <c r="B55" s="28"/>
      <c r="C55" s="28"/>
      <c r="D55" s="28"/>
      <c r="E55" s="35"/>
      <c r="F55" s="28"/>
      <c r="G55" s="28"/>
      <c r="H55" s="28"/>
      <c r="I55" s="24"/>
      <c r="J55" s="28"/>
      <c r="K55" s="29"/>
      <c r="L55" s="35"/>
      <c r="M55" s="29"/>
      <c r="N55" s="28"/>
    </row>
    <row r="56" spans="1:14">
      <c r="A56" s="28"/>
      <c r="B56" s="28"/>
      <c r="C56" s="28"/>
      <c r="D56" s="28"/>
      <c r="E56" s="35"/>
      <c r="F56" s="28"/>
      <c r="G56" s="28"/>
      <c r="H56" s="28"/>
      <c r="I56" s="24"/>
      <c r="J56" s="28"/>
      <c r="K56" s="29"/>
      <c r="L56" s="35"/>
      <c r="M56" s="29"/>
      <c r="N56" s="28"/>
    </row>
    <row r="57" spans="1:14">
      <c r="A57" s="28"/>
      <c r="B57" s="28"/>
      <c r="C57" s="28"/>
      <c r="D57" s="28"/>
      <c r="E57" s="35"/>
      <c r="F57" s="28"/>
      <c r="G57" s="24"/>
      <c r="H57" s="28"/>
      <c r="I57" s="24"/>
      <c r="J57" s="28"/>
      <c r="K57" s="29"/>
      <c r="L57" s="35"/>
      <c r="M57" s="29"/>
      <c r="N57" s="28"/>
    </row>
    <row r="58" spans="1:14">
      <c r="A58" s="28"/>
      <c r="B58" s="35"/>
      <c r="C58" s="35"/>
      <c r="D58" s="35"/>
      <c r="E58" s="35"/>
      <c r="F58" s="28"/>
      <c r="G58" s="28"/>
      <c r="H58" s="28"/>
      <c r="I58" s="24"/>
      <c r="J58" s="28"/>
      <c r="K58" s="29"/>
      <c r="L58" s="35"/>
      <c r="M58" s="29"/>
      <c r="N58" s="28"/>
    </row>
    <row r="59" spans="1:14">
      <c r="A59" s="28"/>
      <c r="B59" s="24"/>
      <c r="C59" s="24"/>
      <c r="D59" s="24"/>
      <c r="E59" s="35"/>
      <c r="F59" s="28"/>
      <c r="G59" s="28"/>
      <c r="H59" s="28"/>
      <c r="I59" s="24"/>
      <c r="J59" s="28"/>
      <c r="K59" s="29"/>
      <c r="L59" s="35"/>
      <c r="M59" s="29"/>
      <c r="N59" s="28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0"/>
  <sheetViews>
    <sheetView topLeftCell="A13" workbookViewId="0">
      <selection activeCell="A4" sqref="A4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85546875" customWidth="1"/>
  </cols>
  <sheetData>
    <row r="1" spans="1:14" ht="20.25">
      <c r="A1" s="5" t="s">
        <v>511</v>
      </c>
    </row>
    <row r="3" spans="1:14">
      <c r="A3" t="s">
        <v>335</v>
      </c>
      <c r="D3" s="54" t="s">
        <v>516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8">
        <v>21087</v>
      </c>
      <c r="C5" s="28" t="s">
        <v>29</v>
      </c>
      <c r="D5" s="28" t="s">
        <v>24</v>
      </c>
      <c r="E5" s="35">
        <v>186</v>
      </c>
      <c r="F5" s="28">
        <f t="shared" ref="F5:F15" si="0">K5*6</f>
        <v>66</v>
      </c>
      <c r="G5" s="24">
        <v>1188</v>
      </c>
      <c r="H5" s="28">
        <f t="shared" ref="H5:H15" si="1">F5+G5</f>
        <v>1254</v>
      </c>
      <c r="I5" s="28"/>
      <c r="J5" s="29">
        <f t="shared" ref="J5:J15" si="2">(200-E5)*(75/100)</f>
        <v>10.5</v>
      </c>
      <c r="K5" s="35">
        <v>11</v>
      </c>
      <c r="L5" s="29">
        <f>IF(J5&lt;0,0,J5)</f>
        <v>10.5</v>
      </c>
      <c r="M5" s="29"/>
      <c r="N5" s="24"/>
    </row>
    <row r="6" spans="1:14">
      <c r="A6" s="28">
        <v>2</v>
      </c>
      <c r="B6" s="28">
        <v>21703</v>
      </c>
      <c r="C6" s="24" t="s">
        <v>458</v>
      </c>
      <c r="D6" s="28" t="s">
        <v>19</v>
      </c>
      <c r="E6" s="28">
        <v>188</v>
      </c>
      <c r="F6" s="28">
        <f t="shared" si="0"/>
        <v>54</v>
      </c>
      <c r="G6" s="24">
        <v>1188</v>
      </c>
      <c r="H6" s="28">
        <f t="shared" si="1"/>
        <v>1242</v>
      </c>
      <c r="I6" s="28"/>
      <c r="J6" s="29">
        <f t="shared" si="2"/>
        <v>9</v>
      </c>
      <c r="K6" s="35">
        <v>9</v>
      </c>
      <c r="L6" s="29">
        <f t="shared" ref="L6:L12" si="3">IF(J6&gt;38,38,J6)</f>
        <v>9</v>
      </c>
      <c r="M6" s="29"/>
      <c r="N6" s="24"/>
    </row>
    <row r="7" spans="1:14">
      <c r="A7" s="28">
        <v>3</v>
      </c>
      <c r="B7" s="28">
        <v>22550</v>
      </c>
      <c r="C7" s="28" t="s">
        <v>128</v>
      </c>
      <c r="D7" s="28" t="s">
        <v>24</v>
      </c>
      <c r="E7" s="35">
        <v>173</v>
      </c>
      <c r="F7" s="28">
        <f t="shared" si="0"/>
        <v>120</v>
      </c>
      <c r="G7" s="28">
        <v>1068</v>
      </c>
      <c r="H7" s="28">
        <f t="shared" si="1"/>
        <v>1188</v>
      </c>
      <c r="I7" s="28"/>
      <c r="J7" s="29">
        <f t="shared" si="2"/>
        <v>20.25</v>
      </c>
      <c r="K7" s="35">
        <v>20</v>
      </c>
      <c r="L7" s="29">
        <f t="shared" si="3"/>
        <v>20.25</v>
      </c>
      <c r="M7" s="29"/>
      <c r="N7" s="24"/>
    </row>
    <row r="8" spans="1:14">
      <c r="A8" s="28">
        <v>4</v>
      </c>
      <c r="B8" s="28">
        <v>21552</v>
      </c>
      <c r="C8" s="28" t="s">
        <v>81</v>
      </c>
      <c r="D8" s="28" t="s">
        <v>24</v>
      </c>
      <c r="E8" s="28">
        <v>171</v>
      </c>
      <c r="F8" s="28">
        <f t="shared" si="0"/>
        <v>132</v>
      </c>
      <c r="G8" s="28">
        <v>1049</v>
      </c>
      <c r="H8" s="28">
        <f t="shared" si="1"/>
        <v>1181</v>
      </c>
      <c r="I8" s="28"/>
      <c r="J8" s="29">
        <f t="shared" si="2"/>
        <v>21.75</v>
      </c>
      <c r="K8" s="35">
        <v>22</v>
      </c>
      <c r="L8" s="29">
        <f t="shared" si="3"/>
        <v>21.75</v>
      </c>
      <c r="M8" s="29"/>
      <c r="N8" s="24"/>
    </row>
    <row r="9" spans="1:14">
      <c r="A9" s="28">
        <v>5</v>
      </c>
      <c r="B9" s="28">
        <v>21653</v>
      </c>
      <c r="C9" s="28" t="s">
        <v>107</v>
      </c>
      <c r="D9" s="28" t="s">
        <v>24</v>
      </c>
      <c r="E9" s="35">
        <v>184</v>
      </c>
      <c r="F9" s="28">
        <f t="shared" si="0"/>
        <v>72</v>
      </c>
      <c r="G9" s="28">
        <v>1101</v>
      </c>
      <c r="H9" s="28">
        <f t="shared" si="1"/>
        <v>1173</v>
      </c>
      <c r="I9" s="28"/>
      <c r="J9" s="29">
        <f t="shared" si="2"/>
        <v>12</v>
      </c>
      <c r="K9" s="35">
        <v>12</v>
      </c>
      <c r="L9" s="29">
        <f t="shared" si="3"/>
        <v>12</v>
      </c>
      <c r="M9" s="29"/>
      <c r="N9" s="28"/>
    </row>
    <row r="10" spans="1:14">
      <c r="A10" s="28">
        <v>6</v>
      </c>
      <c r="B10" s="35">
        <v>23485</v>
      </c>
      <c r="C10" s="35" t="s">
        <v>358</v>
      </c>
      <c r="D10" s="35" t="s">
        <v>19</v>
      </c>
      <c r="E10" s="35">
        <v>152</v>
      </c>
      <c r="F10" s="28">
        <f t="shared" si="0"/>
        <v>216</v>
      </c>
      <c r="G10" s="35">
        <v>942</v>
      </c>
      <c r="H10" s="28">
        <f t="shared" si="1"/>
        <v>1158</v>
      </c>
      <c r="I10" s="28"/>
      <c r="J10" s="29">
        <f t="shared" si="2"/>
        <v>36</v>
      </c>
      <c r="K10" s="35">
        <v>36</v>
      </c>
      <c r="L10" s="29">
        <f t="shared" si="3"/>
        <v>36</v>
      </c>
      <c r="M10" s="29"/>
      <c r="N10" s="28"/>
    </row>
    <row r="11" spans="1:14">
      <c r="A11" s="28">
        <v>7</v>
      </c>
      <c r="B11" s="35">
        <v>23304</v>
      </c>
      <c r="C11" s="35" t="s">
        <v>344</v>
      </c>
      <c r="D11" s="35" t="s">
        <v>17</v>
      </c>
      <c r="E11" s="35">
        <v>187</v>
      </c>
      <c r="F11" s="28">
        <f t="shared" si="0"/>
        <v>60</v>
      </c>
      <c r="G11" s="24">
        <v>1087</v>
      </c>
      <c r="H11" s="28">
        <f t="shared" si="1"/>
        <v>1147</v>
      </c>
      <c r="I11" s="24"/>
      <c r="J11" s="29">
        <f t="shared" si="2"/>
        <v>9.75</v>
      </c>
      <c r="K11" s="35">
        <v>10</v>
      </c>
      <c r="L11" s="29">
        <f t="shared" si="3"/>
        <v>9.75</v>
      </c>
      <c r="M11" s="29"/>
      <c r="N11" s="28"/>
    </row>
    <row r="12" spans="1:14">
      <c r="A12" s="28">
        <v>8</v>
      </c>
      <c r="B12" s="24">
        <v>17312</v>
      </c>
      <c r="C12" s="24" t="s">
        <v>20</v>
      </c>
      <c r="D12" s="24" t="s">
        <v>17</v>
      </c>
      <c r="E12" s="35">
        <v>201</v>
      </c>
      <c r="F12" s="28">
        <f t="shared" si="0"/>
        <v>0</v>
      </c>
      <c r="G12" s="24">
        <v>1134</v>
      </c>
      <c r="H12" s="28">
        <f t="shared" si="1"/>
        <v>1134</v>
      </c>
      <c r="I12" s="28"/>
      <c r="J12" s="29">
        <f t="shared" si="2"/>
        <v>-0.75</v>
      </c>
      <c r="K12" s="35">
        <v>0</v>
      </c>
      <c r="L12" s="29">
        <f t="shared" si="3"/>
        <v>-0.75</v>
      </c>
      <c r="M12" s="29"/>
      <c r="N12" s="28"/>
    </row>
    <row r="13" spans="1:14">
      <c r="A13" s="28">
        <v>9</v>
      </c>
      <c r="B13" s="28">
        <v>21402</v>
      </c>
      <c r="C13" s="28" t="s">
        <v>141</v>
      </c>
      <c r="D13" s="28" t="s">
        <v>17</v>
      </c>
      <c r="E13" s="35">
        <v>195</v>
      </c>
      <c r="F13" s="28">
        <f t="shared" si="0"/>
        <v>24</v>
      </c>
      <c r="G13" s="28">
        <v>1056</v>
      </c>
      <c r="H13" s="28">
        <f t="shared" si="1"/>
        <v>1080</v>
      </c>
      <c r="I13" s="28"/>
      <c r="J13" s="29">
        <f t="shared" si="2"/>
        <v>3.75</v>
      </c>
      <c r="K13" s="35">
        <v>4</v>
      </c>
      <c r="L13" s="29">
        <f>IF(J13&lt;0,0,J13)</f>
        <v>3.75</v>
      </c>
      <c r="M13" s="29"/>
      <c r="N13" s="28"/>
    </row>
    <row r="14" spans="1:14">
      <c r="A14" s="28">
        <v>10</v>
      </c>
      <c r="B14" s="28">
        <v>21696</v>
      </c>
      <c r="C14" s="28" t="s">
        <v>72</v>
      </c>
      <c r="D14" s="28" t="s">
        <v>19</v>
      </c>
      <c r="E14" s="35">
        <v>164</v>
      </c>
      <c r="F14" s="28">
        <f t="shared" si="0"/>
        <v>162</v>
      </c>
      <c r="G14" s="28">
        <v>901</v>
      </c>
      <c r="H14" s="28">
        <f t="shared" si="1"/>
        <v>1063</v>
      </c>
      <c r="I14" s="28"/>
      <c r="J14" s="29">
        <f t="shared" si="2"/>
        <v>27</v>
      </c>
      <c r="K14" s="35">
        <v>27</v>
      </c>
      <c r="L14" s="29">
        <f>IF(J14&gt;38,38,J14)</f>
        <v>27</v>
      </c>
      <c r="M14" s="29"/>
      <c r="N14" s="28"/>
    </row>
    <row r="15" spans="1:14">
      <c r="A15" s="28">
        <v>11</v>
      </c>
      <c r="B15" s="28">
        <v>17116</v>
      </c>
      <c r="C15" s="28" t="s">
        <v>30</v>
      </c>
      <c r="D15" s="28" t="s">
        <v>17</v>
      </c>
      <c r="E15" s="35">
        <v>195</v>
      </c>
      <c r="F15" s="28">
        <f t="shared" si="0"/>
        <v>24</v>
      </c>
      <c r="G15" s="28">
        <v>1016</v>
      </c>
      <c r="H15" s="28">
        <f t="shared" si="1"/>
        <v>1040</v>
      </c>
      <c r="I15" s="28"/>
      <c r="J15" s="29">
        <f t="shared" si="2"/>
        <v>3.75</v>
      </c>
      <c r="K15" s="35">
        <v>4</v>
      </c>
      <c r="L15" s="29">
        <f>IF(J15&lt;0,0,J15)</f>
        <v>3.75</v>
      </c>
      <c r="M15" s="29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35"/>
      <c r="M16" s="29"/>
      <c r="N16" s="28"/>
    </row>
    <row r="17" spans="1:14">
      <c r="A17" s="28">
        <v>1</v>
      </c>
      <c r="B17" s="28">
        <v>22292</v>
      </c>
      <c r="C17" s="28" t="s">
        <v>23</v>
      </c>
      <c r="D17" s="28" t="s">
        <v>24</v>
      </c>
      <c r="E17" s="35">
        <v>223</v>
      </c>
      <c r="F17" s="28">
        <f t="shared" ref="F17:F49" si="4">K17*6</f>
        <v>0</v>
      </c>
      <c r="G17" s="28">
        <v>1434</v>
      </c>
      <c r="H17" s="28">
        <f t="shared" ref="H17:H49" si="5">F17+G17</f>
        <v>1434</v>
      </c>
      <c r="I17" s="28"/>
      <c r="J17" s="29">
        <f t="shared" ref="J17:J49" si="6">(200-E17)*(75/100)</f>
        <v>-17.25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2</v>
      </c>
      <c r="B18" s="28">
        <v>21665</v>
      </c>
      <c r="C18" s="28" t="s">
        <v>33</v>
      </c>
      <c r="D18" t="s">
        <v>12</v>
      </c>
      <c r="E18" s="35">
        <v>214</v>
      </c>
      <c r="F18" s="28">
        <f t="shared" si="4"/>
        <v>0</v>
      </c>
      <c r="G18" s="24">
        <v>1327</v>
      </c>
      <c r="H18" s="28">
        <f t="shared" si="5"/>
        <v>1327</v>
      </c>
      <c r="I18" s="28"/>
      <c r="J18" s="29">
        <f t="shared" si="6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3</v>
      </c>
      <c r="B19" s="28">
        <v>22262</v>
      </c>
      <c r="C19" s="28" t="s">
        <v>46</v>
      </c>
      <c r="D19" s="28" t="s">
        <v>24</v>
      </c>
      <c r="E19" s="35">
        <v>210</v>
      </c>
      <c r="F19" s="28">
        <f t="shared" si="4"/>
        <v>0</v>
      </c>
      <c r="G19" s="28">
        <v>1278</v>
      </c>
      <c r="H19" s="28">
        <f t="shared" si="5"/>
        <v>1278</v>
      </c>
      <c r="I19" s="28"/>
      <c r="J19" s="29">
        <f t="shared" si="6"/>
        <v>-7.5</v>
      </c>
      <c r="K19" s="28">
        <v>0</v>
      </c>
      <c r="L19" s="29">
        <f>IF(J19&gt;38,38,J19)</f>
        <v>-7.5</v>
      </c>
      <c r="M19" s="29"/>
      <c r="N19" s="28"/>
    </row>
    <row r="20" spans="1:14">
      <c r="A20" s="28">
        <v>4</v>
      </c>
      <c r="B20" s="28">
        <v>22815</v>
      </c>
      <c r="C20" s="28" t="s">
        <v>261</v>
      </c>
      <c r="D20" s="28" t="s">
        <v>14</v>
      </c>
      <c r="E20" s="35">
        <v>204</v>
      </c>
      <c r="F20" s="28">
        <f t="shared" si="4"/>
        <v>0</v>
      </c>
      <c r="G20" s="28">
        <v>1265</v>
      </c>
      <c r="H20" s="28">
        <f t="shared" si="5"/>
        <v>1265</v>
      </c>
      <c r="I20" s="28"/>
      <c r="J20" s="29">
        <f t="shared" si="6"/>
        <v>-3</v>
      </c>
      <c r="K20" s="35">
        <v>0</v>
      </c>
      <c r="L20" s="29">
        <f>IF(J20&lt;0,0,J20)</f>
        <v>0</v>
      </c>
      <c r="M20" s="29"/>
      <c r="N20" s="28"/>
    </row>
    <row r="21" spans="1:14">
      <c r="A21" s="28">
        <v>5</v>
      </c>
      <c r="B21">
        <v>23451</v>
      </c>
      <c r="C21" s="35" t="s">
        <v>352</v>
      </c>
      <c r="D21" t="s">
        <v>24</v>
      </c>
      <c r="E21" s="35">
        <v>192</v>
      </c>
      <c r="F21" s="28">
        <f t="shared" si="4"/>
        <v>36</v>
      </c>
      <c r="G21" s="24">
        <v>1212</v>
      </c>
      <c r="H21" s="28">
        <f t="shared" si="5"/>
        <v>1248</v>
      </c>
      <c r="I21" s="28"/>
      <c r="J21" s="29">
        <f t="shared" si="6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6</v>
      </c>
      <c r="B22" s="28">
        <v>21644</v>
      </c>
      <c r="C22" s="28" t="s">
        <v>177</v>
      </c>
      <c r="D22" s="28" t="s">
        <v>24</v>
      </c>
      <c r="E22" s="28">
        <v>191</v>
      </c>
      <c r="F22" s="28">
        <f t="shared" si="4"/>
        <v>42</v>
      </c>
      <c r="G22" s="28">
        <v>1198</v>
      </c>
      <c r="H22" s="28">
        <f t="shared" si="5"/>
        <v>1240</v>
      </c>
      <c r="I22" s="28"/>
      <c r="J22" s="29">
        <f t="shared" si="6"/>
        <v>6.75</v>
      </c>
      <c r="K22" s="35">
        <v>7</v>
      </c>
      <c r="L22" s="29">
        <f>IF(J22&gt;38,38,J22)</f>
        <v>6.75</v>
      </c>
      <c r="M22" s="29"/>
      <c r="N22" s="28"/>
    </row>
    <row r="23" spans="1:14">
      <c r="A23" s="28">
        <v>7</v>
      </c>
      <c r="B23" s="28">
        <v>21089</v>
      </c>
      <c r="C23" s="28" t="s">
        <v>25</v>
      </c>
      <c r="D23" s="28" t="s">
        <v>19</v>
      </c>
      <c r="E23" s="35">
        <v>182</v>
      </c>
      <c r="F23" s="28">
        <f t="shared" si="4"/>
        <v>84</v>
      </c>
      <c r="G23" s="24">
        <v>1156</v>
      </c>
      <c r="H23" s="28">
        <f t="shared" si="5"/>
        <v>1240</v>
      </c>
      <c r="I23" s="28"/>
      <c r="J23" s="29">
        <f t="shared" si="6"/>
        <v>13.5</v>
      </c>
      <c r="K23" s="35">
        <v>14</v>
      </c>
      <c r="L23" s="29">
        <f>IF(J23&lt;0,0,J23)</f>
        <v>13.5</v>
      </c>
      <c r="M23" s="25"/>
      <c r="N23" s="28"/>
    </row>
    <row r="24" spans="1:14">
      <c r="A24" s="28">
        <v>8</v>
      </c>
      <c r="B24" s="24">
        <v>24953</v>
      </c>
      <c r="C24" s="24" t="s">
        <v>497</v>
      </c>
      <c r="D24" s="24" t="s">
        <v>19</v>
      </c>
      <c r="E24" s="35">
        <v>208</v>
      </c>
      <c r="F24" s="28">
        <f t="shared" si="4"/>
        <v>0</v>
      </c>
      <c r="G24" s="28">
        <v>1237</v>
      </c>
      <c r="H24" s="28">
        <f t="shared" si="5"/>
        <v>1237</v>
      </c>
      <c r="I24" s="28"/>
      <c r="J24" s="29">
        <f t="shared" si="6"/>
        <v>-6</v>
      </c>
      <c r="K24" s="35">
        <v>0</v>
      </c>
      <c r="L24" s="29">
        <f t="shared" ref="L24:L29" si="7">IF(J24&gt;38,38,J24)</f>
        <v>-6</v>
      </c>
      <c r="M24" s="29"/>
      <c r="N24" s="28"/>
    </row>
    <row r="25" spans="1:14">
      <c r="A25" s="28">
        <v>9</v>
      </c>
      <c r="B25" s="24">
        <v>24903</v>
      </c>
      <c r="C25" s="24" t="s">
        <v>519</v>
      </c>
      <c r="D25" s="24" t="s">
        <v>34</v>
      </c>
      <c r="E25" s="35">
        <v>169</v>
      </c>
      <c r="F25" s="28">
        <f t="shared" si="4"/>
        <v>138</v>
      </c>
      <c r="G25" s="24">
        <v>1094</v>
      </c>
      <c r="H25" s="28">
        <f t="shared" si="5"/>
        <v>1232</v>
      </c>
      <c r="I25" s="28"/>
      <c r="J25" s="29">
        <f t="shared" si="6"/>
        <v>23.25</v>
      </c>
      <c r="K25" s="35">
        <v>23</v>
      </c>
      <c r="L25" s="29">
        <f t="shared" si="7"/>
        <v>23.25</v>
      </c>
      <c r="M25" s="29"/>
      <c r="N25" s="28"/>
    </row>
    <row r="26" spans="1:14">
      <c r="A26" s="28">
        <v>10</v>
      </c>
      <c r="B26" s="28">
        <v>17038</v>
      </c>
      <c r="C26" s="28" t="s">
        <v>13</v>
      </c>
      <c r="D26" s="28" t="s">
        <v>12</v>
      </c>
      <c r="E26" s="35">
        <v>198</v>
      </c>
      <c r="F26" s="28">
        <f t="shared" si="4"/>
        <v>12</v>
      </c>
      <c r="G26" s="28">
        <v>1217</v>
      </c>
      <c r="H26" s="28">
        <f t="shared" si="5"/>
        <v>1229</v>
      </c>
      <c r="I26" s="28"/>
      <c r="J26" s="29">
        <f t="shared" si="6"/>
        <v>1.5</v>
      </c>
      <c r="K26" s="35">
        <v>2</v>
      </c>
      <c r="L26" s="29">
        <f t="shared" si="7"/>
        <v>1.5</v>
      </c>
      <c r="M26" s="29"/>
      <c r="N26" s="28"/>
    </row>
    <row r="27" spans="1:14">
      <c r="A27" s="28">
        <v>11</v>
      </c>
      <c r="B27" s="28">
        <v>21642</v>
      </c>
      <c r="C27" s="28" t="s">
        <v>216</v>
      </c>
      <c r="D27" s="28" t="s">
        <v>24</v>
      </c>
      <c r="E27" s="35">
        <v>195</v>
      </c>
      <c r="F27" s="28">
        <f t="shared" si="4"/>
        <v>24</v>
      </c>
      <c r="G27" s="28">
        <v>1200</v>
      </c>
      <c r="H27" s="28">
        <f t="shared" si="5"/>
        <v>1224</v>
      </c>
      <c r="I27" s="28"/>
      <c r="J27" s="29">
        <f t="shared" si="6"/>
        <v>3.75</v>
      </c>
      <c r="K27" s="35">
        <v>4</v>
      </c>
      <c r="L27" s="29">
        <f t="shared" si="7"/>
        <v>3.75</v>
      </c>
      <c r="M27" s="29"/>
      <c r="N27" s="28"/>
    </row>
    <row r="28" spans="1:14">
      <c r="A28" s="28">
        <v>12</v>
      </c>
      <c r="B28" s="28">
        <v>21556</v>
      </c>
      <c r="C28" s="28" t="s">
        <v>244</v>
      </c>
      <c r="D28" s="28" t="s">
        <v>24</v>
      </c>
      <c r="E28" s="35">
        <v>216</v>
      </c>
      <c r="F28" s="28">
        <f t="shared" si="4"/>
        <v>0</v>
      </c>
      <c r="G28" s="24">
        <v>1218</v>
      </c>
      <c r="H28" s="28">
        <f t="shared" si="5"/>
        <v>1218</v>
      </c>
      <c r="I28" s="28"/>
      <c r="J28" s="29">
        <f t="shared" si="6"/>
        <v>-12</v>
      </c>
      <c r="K28" s="35">
        <v>0</v>
      </c>
      <c r="L28" s="29">
        <f t="shared" si="7"/>
        <v>-12</v>
      </c>
      <c r="M28" s="29"/>
      <c r="N28" s="28"/>
    </row>
    <row r="29" spans="1:14">
      <c r="A29" s="28">
        <v>13</v>
      </c>
      <c r="B29" s="28">
        <v>21704</v>
      </c>
      <c r="C29" s="28" t="s">
        <v>166</v>
      </c>
      <c r="D29" s="28" t="s">
        <v>24</v>
      </c>
      <c r="E29" s="28">
        <v>192</v>
      </c>
      <c r="F29" s="28">
        <f t="shared" si="4"/>
        <v>36</v>
      </c>
      <c r="G29" s="24">
        <v>1180</v>
      </c>
      <c r="H29" s="28">
        <f t="shared" si="5"/>
        <v>1216</v>
      </c>
      <c r="I29" s="28"/>
      <c r="J29" s="29">
        <f t="shared" si="6"/>
        <v>6</v>
      </c>
      <c r="K29" s="35">
        <v>6</v>
      </c>
      <c r="L29" s="29">
        <f t="shared" si="7"/>
        <v>6</v>
      </c>
      <c r="M29" s="29"/>
      <c r="N29" s="28"/>
    </row>
    <row r="30" spans="1:14">
      <c r="A30" s="28">
        <v>14</v>
      </c>
      <c r="B30" s="28">
        <v>22263</v>
      </c>
      <c r="C30" s="28" t="s">
        <v>225</v>
      </c>
      <c r="D30" s="28" t="s">
        <v>24</v>
      </c>
      <c r="E30" s="35">
        <v>211</v>
      </c>
      <c r="F30" s="28">
        <f t="shared" si="4"/>
        <v>0</v>
      </c>
      <c r="G30" s="28">
        <v>1208</v>
      </c>
      <c r="H30" s="28">
        <f t="shared" si="5"/>
        <v>1208</v>
      </c>
      <c r="I30" s="28"/>
      <c r="J30" s="29">
        <f t="shared" si="6"/>
        <v>-8.25</v>
      </c>
      <c r="K30" s="35">
        <v>0</v>
      </c>
      <c r="L30" s="29">
        <f>IF(J30&lt;0,0,J30)</f>
        <v>0</v>
      </c>
      <c r="M30" s="29"/>
      <c r="N30" s="28"/>
    </row>
    <row r="31" spans="1:14">
      <c r="A31" s="28">
        <v>15</v>
      </c>
      <c r="B31" s="28">
        <v>20077</v>
      </c>
      <c r="C31" s="28" t="s">
        <v>238</v>
      </c>
      <c r="D31" s="24" t="s">
        <v>12</v>
      </c>
      <c r="E31" s="35">
        <v>205</v>
      </c>
      <c r="F31" s="28">
        <f t="shared" si="4"/>
        <v>0</v>
      </c>
      <c r="G31" s="28">
        <v>1187</v>
      </c>
      <c r="H31" s="28">
        <f t="shared" si="5"/>
        <v>1187</v>
      </c>
      <c r="I31" s="28"/>
      <c r="J31" s="29">
        <f t="shared" si="6"/>
        <v>-3.75</v>
      </c>
      <c r="K31" s="35">
        <v>0</v>
      </c>
      <c r="L31" s="29">
        <f>IF(J31&gt;38,38,J31)</f>
        <v>-3.75</v>
      </c>
      <c r="M31" s="29"/>
      <c r="N31" s="28"/>
    </row>
    <row r="32" spans="1:14">
      <c r="A32" s="28">
        <v>16</v>
      </c>
      <c r="B32" s="28">
        <v>21553</v>
      </c>
      <c r="C32" s="28" t="s">
        <v>198</v>
      </c>
      <c r="D32" s="28" t="s">
        <v>24</v>
      </c>
      <c r="E32" s="28">
        <v>187</v>
      </c>
      <c r="F32" s="28">
        <f t="shared" si="4"/>
        <v>60</v>
      </c>
      <c r="G32" s="28">
        <v>1113</v>
      </c>
      <c r="H32" s="28">
        <f t="shared" si="5"/>
        <v>1173</v>
      </c>
      <c r="I32" s="28"/>
      <c r="J32" s="29">
        <f t="shared" si="6"/>
        <v>9.75</v>
      </c>
      <c r="K32" s="35">
        <v>10</v>
      </c>
      <c r="L32" s="29">
        <f>IF(J32&gt;38,38,J32)</f>
        <v>9.75</v>
      </c>
      <c r="M32" s="29"/>
      <c r="N32" s="28"/>
    </row>
    <row r="33" spans="1:14">
      <c r="A33" s="28">
        <v>17</v>
      </c>
      <c r="B33" s="28">
        <v>22286</v>
      </c>
      <c r="C33" s="28" t="s">
        <v>143</v>
      </c>
      <c r="D33" s="28" t="s">
        <v>57</v>
      </c>
      <c r="E33" s="35">
        <v>175</v>
      </c>
      <c r="F33" s="28">
        <f t="shared" si="4"/>
        <v>114</v>
      </c>
      <c r="G33" s="24">
        <v>1051</v>
      </c>
      <c r="H33" s="28">
        <f t="shared" si="5"/>
        <v>1165</v>
      </c>
      <c r="I33" s="28"/>
      <c r="J33" s="29">
        <f t="shared" si="6"/>
        <v>18.75</v>
      </c>
      <c r="K33" s="35">
        <v>19</v>
      </c>
      <c r="L33" s="29">
        <f>IF(J33&gt;38,38,J33)</f>
        <v>18.75</v>
      </c>
      <c r="M33" s="29"/>
      <c r="N33" s="28"/>
    </row>
    <row r="34" spans="1:14">
      <c r="A34" s="28">
        <v>18</v>
      </c>
      <c r="B34" s="28">
        <v>22264</v>
      </c>
      <c r="C34" s="28" t="s">
        <v>182</v>
      </c>
      <c r="D34" s="28" t="s">
        <v>24</v>
      </c>
      <c r="E34" s="35">
        <v>203</v>
      </c>
      <c r="F34" s="28">
        <f t="shared" si="4"/>
        <v>0</v>
      </c>
      <c r="G34" s="28">
        <v>1159</v>
      </c>
      <c r="H34" s="28">
        <f t="shared" si="5"/>
        <v>1159</v>
      </c>
      <c r="I34" s="28"/>
      <c r="J34" s="29">
        <f t="shared" si="6"/>
        <v>-2.25</v>
      </c>
      <c r="K34" s="35">
        <v>0</v>
      </c>
      <c r="L34" s="29">
        <f>IF(J34&gt;38,38,J34)</f>
        <v>-2.25</v>
      </c>
      <c r="M34" s="29"/>
      <c r="N34" s="28"/>
    </row>
    <row r="35" spans="1:14">
      <c r="A35" s="28">
        <v>19</v>
      </c>
      <c r="B35" s="28">
        <v>17279</v>
      </c>
      <c r="C35" s="28" t="s">
        <v>247</v>
      </c>
      <c r="D35" s="28" t="s">
        <v>57</v>
      </c>
      <c r="E35" s="24">
        <v>196</v>
      </c>
      <c r="F35" s="28">
        <f t="shared" si="4"/>
        <v>18</v>
      </c>
      <c r="G35" s="28">
        <v>1139</v>
      </c>
      <c r="H35" s="28">
        <f t="shared" si="5"/>
        <v>1157</v>
      </c>
      <c r="I35" s="28"/>
      <c r="J35" s="29">
        <f t="shared" si="6"/>
        <v>3</v>
      </c>
      <c r="K35" s="28">
        <v>3</v>
      </c>
      <c r="L35" s="29">
        <f>IF(J35&lt;0,0,J35)</f>
        <v>3</v>
      </c>
      <c r="M35" s="29"/>
      <c r="N35" s="28"/>
    </row>
    <row r="36" spans="1:14">
      <c r="A36" s="28">
        <v>20</v>
      </c>
      <c r="B36" s="35">
        <v>24001</v>
      </c>
      <c r="C36" s="35" t="s">
        <v>375</v>
      </c>
      <c r="D36" s="24" t="s">
        <v>24</v>
      </c>
      <c r="E36" s="35">
        <v>197</v>
      </c>
      <c r="F36" s="28">
        <f t="shared" si="4"/>
        <v>12</v>
      </c>
      <c r="G36" s="35">
        <v>1137</v>
      </c>
      <c r="H36" s="28">
        <f t="shared" si="5"/>
        <v>1149</v>
      </c>
      <c r="I36" s="24" t="s">
        <v>294</v>
      </c>
      <c r="J36" s="29">
        <f t="shared" si="6"/>
        <v>2.25</v>
      </c>
      <c r="K36" s="35">
        <v>2</v>
      </c>
      <c r="L36" s="29">
        <f>IF(J36&gt;38,38,J36)</f>
        <v>2.25</v>
      </c>
      <c r="M36" s="29"/>
      <c r="N36" s="28"/>
    </row>
    <row r="37" spans="1:14">
      <c r="A37" s="28">
        <v>21</v>
      </c>
      <c r="B37" s="28">
        <v>22030</v>
      </c>
      <c r="C37" s="28" t="s">
        <v>126</v>
      </c>
      <c r="D37" s="28" t="s">
        <v>24</v>
      </c>
      <c r="E37" s="35">
        <v>182</v>
      </c>
      <c r="F37" s="28">
        <f t="shared" si="4"/>
        <v>84</v>
      </c>
      <c r="G37" s="28">
        <v>1059</v>
      </c>
      <c r="H37" s="28">
        <f t="shared" si="5"/>
        <v>1143</v>
      </c>
      <c r="I37" s="28"/>
      <c r="J37" s="29">
        <f t="shared" si="6"/>
        <v>13.5</v>
      </c>
      <c r="K37" s="35">
        <v>14</v>
      </c>
      <c r="L37" s="29">
        <f>IF(J37&gt;38,38,J37)</f>
        <v>13.5</v>
      </c>
      <c r="M37" s="29"/>
      <c r="N37" s="28"/>
    </row>
    <row r="38" spans="1:14">
      <c r="A38" s="28">
        <v>22</v>
      </c>
      <c r="B38" s="28">
        <v>21177</v>
      </c>
      <c r="C38" s="28" t="s">
        <v>231</v>
      </c>
      <c r="D38" s="28" t="s">
        <v>24</v>
      </c>
      <c r="E38" s="28">
        <v>196</v>
      </c>
      <c r="F38" s="28">
        <f t="shared" si="4"/>
        <v>18</v>
      </c>
      <c r="G38" s="28">
        <v>1124</v>
      </c>
      <c r="H38" s="28">
        <f t="shared" si="5"/>
        <v>1142</v>
      </c>
      <c r="I38" s="28"/>
      <c r="J38" s="29">
        <f t="shared" si="6"/>
        <v>3</v>
      </c>
      <c r="K38" s="35">
        <v>3</v>
      </c>
      <c r="L38" s="29">
        <f>IF(J38&gt;38,38,J38)</f>
        <v>3</v>
      </c>
      <c r="M38" s="29"/>
      <c r="N38" s="28"/>
    </row>
    <row r="39" spans="1:14">
      <c r="A39" s="28">
        <v>23</v>
      </c>
      <c r="B39" s="28">
        <v>22954</v>
      </c>
      <c r="C39" s="28" t="s">
        <v>266</v>
      </c>
      <c r="D39" s="28" t="s">
        <v>19</v>
      </c>
      <c r="E39" s="35">
        <v>193</v>
      </c>
      <c r="F39" s="28">
        <f t="shared" si="4"/>
        <v>30</v>
      </c>
      <c r="G39" s="24">
        <v>1106</v>
      </c>
      <c r="H39" s="28">
        <f t="shared" si="5"/>
        <v>1136</v>
      </c>
      <c r="I39" s="28"/>
      <c r="J39" s="29">
        <f t="shared" si="6"/>
        <v>5.25</v>
      </c>
      <c r="K39" s="35">
        <v>5</v>
      </c>
      <c r="L39" s="29">
        <f>IF(J39&gt;38,38,J39)</f>
        <v>5.25</v>
      </c>
      <c r="M39" s="29"/>
      <c r="N39" s="28"/>
    </row>
    <row r="40" spans="1:14">
      <c r="A40" s="28">
        <v>24</v>
      </c>
      <c r="B40" s="28">
        <v>21257</v>
      </c>
      <c r="C40" s="28" t="s">
        <v>32</v>
      </c>
      <c r="D40" s="28" t="s">
        <v>19</v>
      </c>
      <c r="E40" s="35">
        <v>179</v>
      </c>
      <c r="F40" s="28">
        <f t="shared" si="4"/>
        <v>96</v>
      </c>
      <c r="G40" s="28">
        <v>1031</v>
      </c>
      <c r="H40" s="28">
        <f t="shared" si="5"/>
        <v>1127</v>
      </c>
      <c r="I40" s="28"/>
      <c r="J40" s="29">
        <f t="shared" si="6"/>
        <v>15.75</v>
      </c>
      <c r="K40" s="35">
        <v>16</v>
      </c>
      <c r="L40" s="29">
        <f>IF(J40&lt;0,0,J40)</f>
        <v>15.75</v>
      </c>
      <c r="M40" s="29"/>
      <c r="N40" s="28"/>
    </row>
    <row r="41" spans="1:14">
      <c r="A41" s="28">
        <v>25</v>
      </c>
      <c r="B41" s="28">
        <v>20081</v>
      </c>
      <c r="C41" s="28" t="s">
        <v>240</v>
      </c>
      <c r="D41" s="28" t="s">
        <v>34</v>
      </c>
      <c r="E41" s="35">
        <v>194</v>
      </c>
      <c r="F41" s="28">
        <f t="shared" si="4"/>
        <v>30</v>
      </c>
      <c r="G41" s="28">
        <v>1083</v>
      </c>
      <c r="H41" s="28">
        <f t="shared" si="5"/>
        <v>1113</v>
      </c>
      <c r="I41" s="28"/>
      <c r="J41" s="29">
        <f t="shared" si="6"/>
        <v>4.5</v>
      </c>
      <c r="K41" s="35">
        <v>5</v>
      </c>
      <c r="L41" s="29">
        <f>IF(J41&lt;0,0,J41)</f>
        <v>4.5</v>
      </c>
      <c r="M41" s="29"/>
      <c r="N41" s="28"/>
    </row>
    <row r="42" spans="1:14">
      <c r="A42" s="28">
        <v>26</v>
      </c>
      <c r="B42" s="28">
        <v>21960</v>
      </c>
      <c r="C42" s="28" t="s">
        <v>152</v>
      </c>
      <c r="D42" s="28" t="s">
        <v>57</v>
      </c>
      <c r="E42" s="28">
        <v>180</v>
      </c>
      <c r="F42" s="28">
        <f t="shared" si="4"/>
        <v>90</v>
      </c>
      <c r="G42" s="28">
        <v>1019</v>
      </c>
      <c r="H42" s="28">
        <f t="shared" si="5"/>
        <v>1109</v>
      </c>
      <c r="I42" s="28"/>
      <c r="J42" s="29">
        <f t="shared" si="6"/>
        <v>15</v>
      </c>
      <c r="K42" s="35">
        <v>15</v>
      </c>
      <c r="L42" s="29">
        <f>IF(J42&gt;38,38,J42)</f>
        <v>15</v>
      </c>
      <c r="M42" s="29"/>
    </row>
    <row r="43" spans="1:14">
      <c r="A43" s="28">
        <v>27</v>
      </c>
      <c r="B43" s="28">
        <v>22843</v>
      </c>
      <c r="C43" s="28" t="s">
        <v>302</v>
      </c>
      <c r="D43" s="28" t="s">
        <v>24</v>
      </c>
      <c r="E43" s="35">
        <v>178</v>
      </c>
      <c r="F43" s="28">
        <f t="shared" si="4"/>
        <v>102</v>
      </c>
      <c r="G43" s="28">
        <v>1006</v>
      </c>
      <c r="H43" s="28">
        <f t="shared" si="5"/>
        <v>1108</v>
      </c>
      <c r="I43" s="28"/>
      <c r="J43" s="29">
        <f t="shared" si="6"/>
        <v>16.5</v>
      </c>
      <c r="K43" s="35">
        <v>17</v>
      </c>
      <c r="L43" s="29">
        <f>IF(J43&gt;38,38,J43)</f>
        <v>16.5</v>
      </c>
      <c r="M43" s="1"/>
    </row>
    <row r="44" spans="1:14">
      <c r="A44" s="28">
        <v>28</v>
      </c>
      <c r="B44" s="28">
        <v>17199</v>
      </c>
      <c r="C44" s="28" t="s">
        <v>44</v>
      </c>
      <c r="D44" s="24" t="s">
        <v>24</v>
      </c>
      <c r="E44" s="35">
        <v>209</v>
      </c>
      <c r="F44" s="28">
        <f t="shared" si="4"/>
        <v>0</v>
      </c>
      <c r="G44" s="24">
        <v>1102</v>
      </c>
      <c r="H44" s="28">
        <f t="shared" si="5"/>
        <v>1102</v>
      </c>
      <c r="I44" s="28"/>
      <c r="J44" s="29">
        <f t="shared" si="6"/>
        <v>-6.75</v>
      </c>
      <c r="K44" s="35">
        <v>0</v>
      </c>
      <c r="L44" s="29">
        <f>IF(J44&lt;0,0,J44)</f>
        <v>0</v>
      </c>
      <c r="M44" s="1"/>
    </row>
    <row r="45" spans="1:14">
      <c r="A45" s="28">
        <v>29</v>
      </c>
      <c r="B45" s="24">
        <v>24131</v>
      </c>
      <c r="C45" s="24" t="s">
        <v>425</v>
      </c>
      <c r="D45" s="24" t="s">
        <v>24</v>
      </c>
      <c r="E45" s="35">
        <v>179</v>
      </c>
      <c r="F45" s="28">
        <f t="shared" si="4"/>
        <v>96</v>
      </c>
      <c r="G45" s="28">
        <v>979</v>
      </c>
      <c r="H45" s="24">
        <f t="shared" si="5"/>
        <v>1075</v>
      </c>
      <c r="I45" s="28"/>
      <c r="J45" s="29">
        <f t="shared" si="6"/>
        <v>15.75</v>
      </c>
      <c r="K45" s="35">
        <v>16</v>
      </c>
      <c r="L45" s="29">
        <f>IF(J45&gt;38,38,J45)</f>
        <v>15.75</v>
      </c>
      <c r="M45" s="1"/>
    </row>
    <row r="46" spans="1:14">
      <c r="A46" s="28">
        <v>30</v>
      </c>
      <c r="B46" s="24">
        <v>24990</v>
      </c>
      <c r="C46" s="24" t="s">
        <v>531</v>
      </c>
      <c r="D46" s="24" t="s">
        <v>19</v>
      </c>
      <c r="E46" s="35">
        <v>0</v>
      </c>
      <c r="F46" s="28">
        <f t="shared" si="4"/>
        <v>144</v>
      </c>
      <c r="G46" s="24">
        <v>924</v>
      </c>
      <c r="H46" s="28">
        <f t="shared" si="5"/>
        <v>1068</v>
      </c>
      <c r="I46" s="28"/>
      <c r="J46" s="29">
        <f t="shared" si="6"/>
        <v>150</v>
      </c>
      <c r="K46" s="35">
        <v>24</v>
      </c>
      <c r="L46" s="29">
        <f>IF(J46&gt;38,38,J46)</f>
        <v>38</v>
      </c>
      <c r="M46" s="1"/>
    </row>
    <row r="47" spans="1:14">
      <c r="A47" s="28">
        <v>31</v>
      </c>
      <c r="B47" s="28">
        <v>22879</v>
      </c>
      <c r="C47" s="28" t="s">
        <v>280</v>
      </c>
      <c r="D47" s="28" t="s">
        <v>19</v>
      </c>
      <c r="E47" s="35">
        <v>170</v>
      </c>
      <c r="F47" s="28">
        <f t="shared" si="4"/>
        <v>138</v>
      </c>
      <c r="G47" s="28">
        <v>911</v>
      </c>
      <c r="H47" s="28">
        <f t="shared" si="5"/>
        <v>1049</v>
      </c>
      <c r="I47" s="28"/>
      <c r="J47" s="29">
        <f t="shared" si="6"/>
        <v>22.5</v>
      </c>
      <c r="K47" s="35">
        <v>23</v>
      </c>
      <c r="L47" s="29">
        <f>IF(J47&gt;38,38,J47)</f>
        <v>22.5</v>
      </c>
      <c r="M47" s="1"/>
    </row>
    <row r="48" spans="1:14">
      <c r="A48" s="28">
        <v>32</v>
      </c>
      <c r="B48" s="28">
        <v>22881</v>
      </c>
      <c r="C48" s="28" t="s">
        <v>278</v>
      </c>
      <c r="D48" s="28" t="s">
        <v>19</v>
      </c>
      <c r="E48" s="35">
        <v>181</v>
      </c>
      <c r="F48" s="28">
        <f t="shared" si="4"/>
        <v>84</v>
      </c>
      <c r="G48" s="28">
        <v>964</v>
      </c>
      <c r="H48" s="28">
        <f t="shared" si="5"/>
        <v>1048</v>
      </c>
      <c r="I48" s="28"/>
      <c r="J48" s="29">
        <f t="shared" si="6"/>
        <v>14.25</v>
      </c>
      <c r="K48" s="35">
        <v>14</v>
      </c>
      <c r="L48" s="29">
        <f>IF(J48&gt;38,38,J48)</f>
        <v>14.25</v>
      </c>
      <c r="M48" s="1"/>
    </row>
    <row r="49" spans="1:13">
      <c r="A49" s="28">
        <v>33</v>
      </c>
      <c r="B49" s="24">
        <v>24129</v>
      </c>
      <c r="C49" s="24" t="s">
        <v>402</v>
      </c>
      <c r="D49" s="24" t="s">
        <v>34</v>
      </c>
      <c r="E49" s="35">
        <v>170</v>
      </c>
      <c r="F49" s="28">
        <f t="shared" si="4"/>
        <v>138</v>
      </c>
      <c r="G49" s="28">
        <v>890</v>
      </c>
      <c r="H49" s="28">
        <f t="shared" si="5"/>
        <v>1028</v>
      </c>
      <c r="I49" s="28"/>
      <c r="J49" s="29">
        <f t="shared" si="6"/>
        <v>22.5</v>
      </c>
      <c r="K49" s="35">
        <v>23</v>
      </c>
      <c r="L49" s="29">
        <f>IF(J49&gt;38,38,J49)</f>
        <v>22.5</v>
      </c>
      <c r="M49" s="1"/>
    </row>
    <row r="50" spans="1:13">
      <c r="K50" s="1"/>
      <c r="M50" s="1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1"/>
  <sheetViews>
    <sheetView topLeftCell="A7"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6.140625" customWidth="1"/>
    <col min="3" max="3" width="19.7109375" customWidth="1"/>
    <col min="4" max="4" width="12.140625" customWidth="1"/>
    <col min="5" max="5" width="7" customWidth="1"/>
    <col min="6" max="6" width="8.7109375" customWidth="1"/>
    <col min="7" max="7" width="6.85546875" customWidth="1"/>
    <col min="8" max="8" width="6.28515625" customWidth="1"/>
  </cols>
  <sheetData>
    <row r="1" spans="1:12" s="52" customFormat="1" ht="18">
      <c r="A1" s="53" t="s">
        <v>512</v>
      </c>
    </row>
    <row r="3" spans="1:12">
      <c r="A3" t="s">
        <v>335</v>
      </c>
      <c r="D3" s="54" t="s">
        <v>516</v>
      </c>
      <c r="E3" s="38"/>
    </row>
    <row r="4" spans="1:1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</row>
    <row r="5" spans="1:12">
      <c r="A5" s="28">
        <v>1</v>
      </c>
      <c r="B5" s="28">
        <v>21402</v>
      </c>
      <c r="C5" s="28" t="s">
        <v>141</v>
      </c>
      <c r="D5" s="28" t="s">
        <v>17</v>
      </c>
      <c r="E5" s="35">
        <v>195</v>
      </c>
      <c r="F5" s="28">
        <f t="shared" ref="F5:F10" si="0">K5*6</f>
        <v>24</v>
      </c>
      <c r="G5" s="28">
        <v>1109</v>
      </c>
      <c r="H5" s="28">
        <f t="shared" ref="H5:H10" si="1">F5+G5</f>
        <v>1133</v>
      </c>
      <c r="I5" s="28"/>
      <c r="J5" s="29">
        <f t="shared" ref="J5:J10" si="2">(200-E5)*(75/100)</f>
        <v>3.75</v>
      </c>
      <c r="K5" s="35">
        <v>4</v>
      </c>
      <c r="L5" s="29">
        <f>IF(J5&lt;0,0,J5)</f>
        <v>3.75</v>
      </c>
    </row>
    <row r="6" spans="1:12">
      <c r="A6" s="28">
        <v>2</v>
      </c>
      <c r="B6" s="24">
        <v>24779</v>
      </c>
      <c r="C6" s="24" t="s">
        <v>489</v>
      </c>
      <c r="D6" s="24" t="s">
        <v>17</v>
      </c>
      <c r="E6" s="35">
        <v>174</v>
      </c>
      <c r="F6" s="28">
        <f t="shared" si="0"/>
        <v>120</v>
      </c>
      <c r="G6" s="28">
        <v>992</v>
      </c>
      <c r="H6" s="28">
        <f t="shared" si="1"/>
        <v>1112</v>
      </c>
      <c r="I6" s="28"/>
      <c r="J6" s="29">
        <f t="shared" si="2"/>
        <v>19.5</v>
      </c>
      <c r="K6" s="35">
        <v>20</v>
      </c>
      <c r="L6" s="29">
        <f>IF(J6&gt;38,38,J6)</f>
        <v>19.5</v>
      </c>
    </row>
    <row r="7" spans="1:12">
      <c r="A7" s="28">
        <v>3</v>
      </c>
      <c r="B7" s="28">
        <v>17116</v>
      </c>
      <c r="C7" s="28" t="s">
        <v>30</v>
      </c>
      <c r="D7" s="28" t="s">
        <v>17</v>
      </c>
      <c r="E7" s="35">
        <v>195</v>
      </c>
      <c r="F7" s="28">
        <f t="shared" si="0"/>
        <v>24</v>
      </c>
      <c r="G7" s="28">
        <v>1086</v>
      </c>
      <c r="H7" s="28">
        <f t="shared" si="1"/>
        <v>1110</v>
      </c>
      <c r="I7" s="28"/>
      <c r="J7" s="29">
        <f t="shared" si="2"/>
        <v>3.75</v>
      </c>
      <c r="K7" s="35">
        <v>4</v>
      </c>
      <c r="L7" s="29">
        <f>IF(J7&lt;0,0,J7)</f>
        <v>3.75</v>
      </c>
    </row>
    <row r="8" spans="1:12">
      <c r="A8" s="28">
        <v>4</v>
      </c>
      <c r="B8" s="24">
        <v>17312</v>
      </c>
      <c r="C8" s="24" t="s">
        <v>20</v>
      </c>
      <c r="D8" s="24" t="s">
        <v>17</v>
      </c>
      <c r="E8" s="35">
        <v>201</v>
      </c>
      <c r="F8" s="28">
        <f t="shared" si="0"/>
        <v>0</v>
      </c>
      <c r="G8" s="24">
        <v>1106</v>
      </c>
      <c r="H8" s="28">
        <f t="shared" si="1"/>
        <v>1106</v>
      </c>
      <c r="I8" s="28"/>
      <c r="J8" s="29">
        <f t="shared" si="2"/>
        <v>-0.75</v>
      </c>
      <c r="K8" s="35">
        <v>0</v>
      </c>
      <c r="L8" s="29">
        <f>IF(J8&gt;38,38,J8)</f>
        <v>-0.75</v>
      </c>
    </row>
    <row r="9" spans="1:12">
      <c r="A9" s="28">
        <v>5</v>
      </c>
      <c r="B9" s="28">
        <v>20080</v>
      </c>
      <c r="C9" s="28" t="s">
        <v>98</v>
      </c>
      <c r="D9" s="28" t="s">
        <v>34</v>
      </c>
      <c r="E9" s="35">
        <v>159</v>
      </c>
      <c r="F9" s="28">
        <f t="shared" si="0"/>
        <v>186</v>
      </c>
      <c r="G9" s="28">
        <v>825</v>
      </c>
      <c r="H9" s="28">
        <f t="shared" si="1"/>
        <v>1011</v>
      </c>
      <c r="I9" s="28"/>
      <c r="J9" s="29">
        <f t="shared" si="2"/>
        <v>30.75</v>
      </c>
      <c r="K9" s="35">
        <v>31</v>
      </c>
      <c r="L9" s="29">
        <f>IF(J9&gt;38,38,J9)</f>
        <v>30.75</v>
      </c>
    </row>
    <row r="10" spans="1:12">
      <c r="A10" s="28">
        <v>6</v>
      </c>
      <c r="B10" s="24">
        <v>22838</v>
      </c>
      <c r="C10" s="24" t="s">
        <v>342</v>
      </c>
      <c r="D10" s="24" t="s">
        <v>34</v>
      </c>
      <c r="E10" s="35">
        <v>0</v>
      </c>
      <c r="F10" s="28">
        <f t="shared" si="0"/>
        <v>228</v>
      </c>
      <c r="G10" s="28">
        <v>768</v>
      </c>
      <c r="H10" s="28">
        <f t="shared" si="1"/>
        <v>996</v>
      </c>
      <c r="I10" s="28"/>
      <c r="J10" s="29">
        <f t="shared" si="2"/>
        <v>150</v>
      </c>
      <c r="K10" s="35">
        <v>38</v>
      </c>
      <c r="L10" s="29">
        <f>IF(J10&gt;38,38,J10)</f>
        <v>38</v>
      </c>
    </row>
    <row r="11" spans="1:12">
      <c r="A11" s="28"/>
      <c r="B11" s="28"/>
      <c r="C11" s="28"/>
      <c r="D11" s="28"/>
      <c r="E11" s="35"/>
      <c r="F11" s="28"/>
      <c r="G11" s="28"/>
      <c r="H11" s="28"/>
      <c r="I11" s="28"/>
      <c r="J11" s="29"/>
      <c r="K11" s="35"/>
      <c r="L11" s="29"/>
    </row>
    <row r="12" spans="1:12">
      <c r="A12" s="28">
        <v>1</v>
      </c>
      <c r="B12" s="28">
        <v>20883</v>
      </c>
      <c r="C12" s="28" t="s">
        <v>224</v>
      </c>
      <c r="D12" s="28" t="s">
        <v>34</v>
      </c>
      <c r="E12" s="28">
        <v>197</v>
      </c>
      <c r="F12" s="28">
        <f t="shared" ref="F12:F41" si="3">K12*6</f>
        <v>12</v>
      </c>
      <c r="G12" s="28">
        <v>1297</v>
      </c>
      <c r="H12" s="28">
        <f t="shared" ref="H12:H41" si="4">F12+G12</f>
        <v>1309</v>
      </c>
      <c r="I12" s="28"/>
      <c r="J12" s="29">
        <f t="shared" ref="J12:J41" si="5">(200-E12)*(75/100)</f>
        <v>2.25</v>
      </c>
      <c r="K12" s="35">
        <v>2</v>
      </c>
      <c r="L12" s="29">
        <f>IF(J12&gt;38,38,J12)</f>
        <v>2.25</v>
      </c>
    </row>
    <row r="13" spans="1:12">
      <c r="A13" s="28">
        <v>2</v>
      </c>
      <c r="B13" s="28">
        <v>20573</v>
      </c>
      <c r="C13" s="28" t="s">
        <v>15</v>
      </c>
      <c r="D13" s="28" t="s">
        <v>12</v>
      </c>
      <c r="E13" s="35">
        <v>214</v>
      </c>
      <c r="F13" s="28">
        <f t="shared" si="3"/>
        <v>0</v>
      </c>
      <c r="G13" s="24">
        <v>1302</v>
      </c>
      <c r="H13" s="28">
        <f t="shared" si="4"/>
        <v>1302</v>
      </c>
      <c r="I13" s="28"/>
      <c r="J13" s="29">
        <f t="shared" si="5"/>
        <v>-10.5</v>
      </c>
      <c r="K13" s="35">
        <v>0</v>
      </c>
      <c r="L13" s="29">
        <f>IF(J13&lt;0,0,J13)</f>
        <v>0</v>
      </c>
    </row>
    <row r="14" spans="1:12">
      <c r="A14" s="28">
        <v>3</v>
      </c>
      <c r="B14" s="28">
        <v>21665</v>
      </c>
      <c r="C14" s="28" t="s">
        <v>33</v>
      </c>
      <c r="D14" t="s">
        <v>12</v>
      </c>
      <c r="E14" s="35">
        <v>214</v>
      </c>
      <c r="F14" s="28">
        <f t="shared" si="3"/>
        <v>0</v>
      </c>
      <c r="G14" s="24">
        <v>1294</v>
      </c>
      <c r="H14" s="28">
        <f t="shared" si="4"/>
        <v>1294</v>
      </c>
      <c r="I14" s="28"/>
      <c r="J14" s="29">
        <f t="shared" si="5"/>
        <v>-10.5</v>
      </c>
      <c r="K14" s="35">
        <v>0</v>
      </c>
      <c r="L14" s="29">
        <f>IF(J14&lt;0,0,J14)</f>
        <v>0</v>
      </c>
    </row>
    <row r="15" spans="1:12">
      <c r="A15" s="28">
        <v>4</v>
      </c>
      <c r="B15" s="24">
        <v>23512</v>
      </c>
      <c r="C15" s="24" t="s">
        <v>487</v>
      </c>
      <c r="D15" s="24" t="s">
        <v>34</v>
      </c>
      <c r="E15" s="35">
        <v>153</v>
      </c>
      <c r="F15" s="28">
        <f t="shared" si="3"/>
        <v>210</v>
      </c>
      <c r="G15" s="28">
        <v>1071</v>
      </c>
      <c r="H15" s="24">
        <f t="shared" si="4"/>
        <v>1281</v>
      </c>
      <c r="I15" s="28"/>
      <c r="J15" s="29">
        <f t="shared" si="5"/>
        <v>35.25</v>
      </c>
      <c r="K15" s="35">
        <v>35</v>
      </c>
      <c r="L15" s="29">
        <f>IF(J15&lt;0,0,J15)</f>
        <v>35.25</v>
      </c>
    </row>
    <row r="16" spans="1:12">
      <c r="A16" s="28">
        <v>5</v>
      </c>
      <c r="B16" s="28">
        <v>20081</v>
      </c>
      <c r="C16" s="28" t="s">
        <v>240</v>
      </c>
      <c r="D16" s="28" t="s">
        <v>34</v>
      </c>
      <c r="E16" s="35">
        <v>194</v>
      </c>
      <c r="F16" s="28">
        <f t="shared" si="3"/>
        <v>30</v>
      </c>
      <c r="G16" s="28">
        <v>1231</v>
      </c>
      <c r="H16" s="28">
        <f t="shared" si="4"/>
        <v>1261</v>
      </c>
      <c r="I16" s="28"/>
      <c r="J16" s="29">
        <f t="shared" si="5"/>
        <v>4.5</v>
      </c>
      <c r="K16" s="35">
        <v>5</v>
      </c>
      <c r="L16" s="29">
        <f>IF(J16&lt;0,0,J16)</f>
        <v>4.5</v>
      </c>
    </row>
    <row r="17" spans="1:12">
      <c r="A17" s="28">
        <v>6</v>
      </c>
      <c r="B17" s="35">
        <v>23395</v>
      </c>
      <c r="C17" s="35" t="s">
        <v>350</v>
      </c>
      <c r="D17" s="35" t="s">
        <v>12</v>
      </c>
      <c r="E17" s="35">
        <v>182</v>
      </c>
      <c r="F17" s="28">
        <f t="shared" si="3"/>
        <v>84</v>
      </c>
      <c r="G17" s="24">
        <v>1164</v>
      </c>
      <c r="H17" s="28">
        <f t="shared" si="4"/>
        <v>1248</v>
      </c>
      <c r="I17" s="28"/>
      <c r="J17" s="29">
        <f t="shared" si="5"/>
        <v>13.5</v>
      </c>
      <c r="K17" s="35">
        <v>14</v>
      </c>
      <c r="L17" s="29">
        <f>IF(J17&gt;38,38,J17)</f>
        <v>13.5</v>
      </c>
    </row>
    <row r="18" spans="1:12">
      <c r="A18" s="28">
        <v>7</v>
      </c>
      <c r="B18" s="28">
        <v>21177</v>
      </c>
      <c r="C18" s="28" t="s">
        <v>231</v>
      </c>
      <c r="D18" s="28" t="s">
        <v>24</v>
      </c>
      <c r="E18" s="28">
        <v>196</v>
      </c>
      <c r="F18" s="28">
        <f t="shared" si="3"/>
        <v>18</v>
      </c>
      <c r="G18" s="28">
        <v>1227</v>
      </c>
      <c r="H18" s="28">
        <f t="shared" si="4"/>
        <v>1245</v>
      </c>
      <c r="I18" s="28"/>
      <c r="J18" s="29">
        <f t="shared" si="5"/>
        <v>3</v>
      </c>
      <c r="K18" s="35">
        <v>3</v>
      </c>
      <c r="L18" s="29">
        <f>IF(J18&gt;38,38,J18)</f>
        <v>3</v>
      </c>
    </row>
    <row r="19" spans="1:12">
      <c r="A19" s="28">
        <v>8</v>
      </c>
      <c r="B19" s="28">
        <v>22263</v>
      </c>
      <c r="C19" s="28" t="s">
        <v>225</v>
      </c>
      <c r="D19" s="28" t="s">
        <v>24</v>
      </c>
      <c r="E19" s="35">
        <v>211</v>
      </c>
      <c r="F19" s="28">
        <f t="shared" si="3"/>
        <v>0</v>
      </c>
      <c r="G19" s="28">
        <v>1240</v>
      </c>
      <c r="H19" s="28">
        <f t="shared" si="4"/>
        <v>1240</v>
      </c>
      <c r="I19" s="28"/>
      <c r="J19" s="29">
        <f t="shared" si="5"/>
        <v>-8.25</v>
      </c>
      <c r="K19" s="35">
        <v>0</v>
      </c>
      <c r="L19" s="29">
        <f>IF(J19&lt;0,0,J19)</f>
        <v>0</v>
      </c>
    </row>
    <row r="20" spans="1:12">
      <c r="A20" s="28">
        <v>9</v>
      </c>
      <c r="B20" s="28">
        <v>22262</v>
      </c>
      <c r="C20" s="28" t="s">
        <v>46</v>
      </c>
      <c r="D20" s="28" t="s">
        <v>24</v>
      </c>
      <c r="E20" s="35">
        <v>210</v>
      </c>
      <c r="F20" s="28">
        <f t="shared" si="3"/>
        <v>0</v>
      </c>
      <c r="G20" s="28">
        <v>1211</v>
      </c>
      <c r="H20" s="28">
        <f t="shared" si="4"/>
        <v>1211</v>
      </c>
      <c r="I20" s="28"/>
      <c r="J20" s="29">
        <f t="shared" si="5"/>
        <v>-7.5</v>
      </c>
      <c r="K20" s="28">
        <v>0</v>
      </c>
      <c r="L20" s="29">
        <f>IF(J20&gt;38,38,J20)</f>
        <v>-7.5</v>
      </c>
    </row>
    <row r="21" spans="1:12">
      <c r="A21" s="28">
        <v>10</v>
      </c>
      <c r="B21" s="24">
        <v>24129</v>
      </c>
      <c r="C21" s="24" t="s">
        <v>402</v>
      </c>
      <c r="D21" s="24" t="s">
        <v>34</v>
      </c>
      <c r="E21" s="35">
        <v>170</v>
      </c>
      <c r="F21" s="28">
        <f t="shared" si="3"/>
        <v>138</v>
      </c>
      <c r="G21" s="28">
        <v>1049</v>
      </c>
      <c r="H21" s="28">
        <f t="shared" si="4"/>
        <v>1187</v>
      </c>
      <c r="I21" s="28"/>
      <c r="J21" s="29">
        <f t="shared" si="5"/>
        <v>22.5</v>
      </c>
      <c r="K21" s="35">
        <v>23</v>
      </c>
      <c r="L21" s="29">
        <f>IF(J21&gt;38,38,J21)</f>
        <v>22.5</v>
      </c>
    </row>
    <row r="22" spans="1:12">
      <c r="A22" s="28">
        <v>11</v>
      </c>
      <c r="B22" s="28">
        <v>20304</v>
      </c>
      <c r="C22" s="28" t="s">
        <v>16</v>
      </c>
      <c r="D22" s="28" t="s">
        <v>17</v>
      </c>
      <c r="E22" s="35">
        <v>214</v>
      </c>
      <c r="F22" s="28">
        <f t="shared" si="3"/>
        <v>0</v>
      </c>
      <c r="G22" s="28">
        <v>1173</v>
      </c>
      <c r="H22" s="28">
        <f t="shared" si="4"/>
        <v>1173</v>
      </c>
      <c r="I22" s="28"/>
      <c r="J22" s="29">
        <f t="shared" si="5"/>
        <v>-10.5</v>
      </c>
      <c r="K22" s="35">
        <v>0</v>
      </c>
      <c r="L22" s="29">
        <f>IF(J22&lt;0,0,J22)</f>
        <v>0</v>
      </c>
    </row>
    <row r="23" spans="1:12">
      <c r="A23" s="28">
        <v>12</v>
      </c>
      <c r="B23" s="28">
        <v>21960</v>
      </c>
      <c r="C23" s="28" t="s">
        <v>152</v>
      </c>
      <c r="D23" s="28" t="s">
        <v>57</v>
      </c>
      <c r="E23" s="28">
        <v>180</v>
      </c>
      <c r="F23" s="28">
        <f t="shared" si="3"/>
        <v>90</v>
      </c>
      <c r="G23" s="28">
        <v>1081</v>
      </c>
      <c r="H23" s="28">
        <f t="shared" si="4"/>
        <v>1171</v>
      </c>
      <c r="I23" s="28"/>
      <c r="J23" s="29">
        <f t="shared" si="5"/>
        <v>15</v>
      </c>
      <c r="K23" s="35">
        <v>15</v>
      </c>
      <c r="L23" s="29">
        <f>IF(J23&gt;38,38,J23)</f>
        <v>15</v>
      </c>
    </row>
    <row r="24" spans="1:12">
      <c r="A24" s="28">
        <v>13</v>
      </c>
      <c r="B24" s="24">
        <v>20908</v>
      </c>
      <c r="C24" s="24" t="s">
        <v>192</v>
      </c>
      <c r="D24" s="24" t="s">
        <v>34</v>
      </c>
      <c r="E24" s="24">
        <v>192</v>
      </c>
      <c r="F24" s="28">
        <f t="shared" si="3"/>
        <v>36</v>
      </c>
      <c r="G24" s="28">
        <v>1128</v>
      </c>
      <c r="H24" s="24">
        <f t="shared" si="4"/>
        <v>1164</v>
      </c>
      <c r="I24" s="28"/>
      <c r="J24" s="29">
        <f t="shared" si="5"/>
        <v>6</v>
      </c>
      <c r="K24" s="35">
        <v>6</v>
      </c>
      <c r="L24" s="29">
        <f>IF(J24&gt;38,38,J24)</f>
        <v>6</v>
      </c>
    </row>
    <row r="25" spans="1:12">
      <c r="A25" s="28">
        <v>14</v>
      </c>
      <c r="B25" s="28">
        <v>17038</v>
      </c>
      <c r="C25" s="28" t="s">
        <v>13</v>
      </c>
      <c r="D25" s="28" t="s">
        <v>12</v>
      </c>
      <c r="E25" s="35">
        <v>198</v>
      </c>
      <c r="F25" s="28">
        <f t="shared" si="3"/>
        <v>12</v>
      </c>
      <c r="G25" s="28">
        <v>1133</v>
      </c>
      <c r="H25" s="28">
        <f t="shared" si="4"/>
        <v>1145</v>
      </c>
      <c r="I25" s="28"/>
      <c r="J25" s="29">
        <f t="shared" si="5"/>
        <v>1.5</v>
      </c>
      <c r="K25" s="35">
        <v>2</v>
      </c>
      <c r="L25" s="29">
        <f>IF(J25&gt;38,38,J25)</f>
        <v>1.5</v>
      </c>
    </row>
    <row r="26" spans="1:12">
      <c r="A26" s="28">
        <v>15</v>
      </c>
      <c r="B26" s="28">
        <v>21644</v>
      </c>
      <c r="C26" s="28" t="s">
        <v>177</v>
      </c>
      <c r="D26" s="28" t="s">
        <v>24</v>
      </c>
      <c r="E26" s="28">
        <v>191</v>
      </c>
      <c r="F26" s="28">
        <f t="shared" si="3"/>
        <v>42</v>
      </c>
      <c r="G26" s="28">
        <v>1102</v>
      </c>
      <c r="H26" s="28">
        <f t="shared" si="4"/>
        <v>1144</v>
      </c>
      <c r="I26" s="28"/>
      <c r="J26" s="29">
        <f t="shared" si="5"/>
        <v>6.75</v>
      </c>
      <c r="K26" s="35">
        <v>7</v>
      </c>
      <c r="L26" s="29">
        <f>IF(J26&gt;38,38,J26)</f>
        <v>6.75</v>
      </c>
    </row>
    <row r="27" spans="1:12">
      <c r="A27" s="28">
        <v>16</v>
      </c>
      <c r="B27" s="28">
        <v>20077</v>
      </c>
      <c r="C27" s="28" t="s">
        <v>238</v>
      </c>
      <c r="D27" s="24" t="s">
        <v>12</v>
      </c>
      <c r="E27" s="35">
        <v>205</v>
      </c>
      <c r="F27" s="28">
        <f t="shared" si="3"/>
        <v>0</v>
      </c>
      <c r="G27" s="28">
        <v>1144</v>
      </c>
      <c r="H27" s="28">
        <f t="shared" si="4"/>
        <v>1144</v>
      </c>
      <c r="I27" s="28"/>
      <c r="J27" s="29">
        <f t="shared" si="5"/>
        <v>-3.75</v>
      </c>
      <c r="K27" s="35">
        <v>0</v>
      </c>
      <c r="L27" s="29">
        <f>IF(J27&gt;38,38,J27)</f>
        <v>-3.75</v>
      </c>
    </row>
    <row r="28" spans="1:12">
      <c r="A28" s="28">
        <v>17</v>
      </c>
      <c r="B28" s="24">
        <v>24175</v>
      </c>
      <c r="C28" s="24" t="s">
        <v>468</v>
      </c>
      <c r="D28" s="24" t="s">
        <v>34</v>
      </c>
      <c r="E28" s="35">
        <v>177</v>
      </c>
      <c r="F28" s="28">
        <f t="shared" si="3"/>
        <v>102</v>
      </c>
      <c r="G28" s="28">
        <v>1037</v>
      </c>
      <c r="H28" s="28">
        <f t="shared" si="4"/>
        <v>1139</v>
      </c>
      <c r="I28" s="28"/>
      <c r="J28" s="29">
        <f t="shared" si="5"/>
        <v>17.25</v>
      </c>
      <c r="K28" s="35">
        <v>17</v>
      </c>
      <c r="L28" s="29">
        <f>IF(J28&lt;0,0,J28)</f>
        <v>17.25</v>
      </c>
    </row>
    <row r="29" spans="1:12">
      <c r="A29" s="28">
        <v>18</v>
      </c>
      <c r="B29" s="28">
        <v>22286</v>
      </c>
      <c r="C29" s="28" t="s">
        <v>143</v>
      </c>
      <c r="D29" s="28" t="s">
        <v>57</v>
      </c>
      <c r="E29" s="35">
        <v>175</v>
      </c>
      <c r="F29" s="28">
        <f t="shared" si="3"/>
        <v>114</v>
      </c>
      <c r="G29" s="24">
        <v>1014</v>
      </c>
      <c r="H29" s="28">
        <f t="shared" si="4"/>
        <v>1128</v>
      </c>
      <c r="I29" s="28"/>
      <c r="J29" s="29">
        <f t="shared" si="5"/>
        <v>18.75</v>
      </c>
      <c r="K29" s="35">
        <v>19</v>
      </c>
      <c r="L29" s="29">
        <f>IF(J29&gt;38,38,J29)</f>
        <v>18.75</v>
      </c>
    </row>
    <row r="30" spans="1:12">
      <c r="A30" s="28">
        <v>19</v>
      </c>
      <c r="B30" s="24">
        <v>24903</v>
      </c>
      <c r="C30" s="24" t="s">
        <v>519</v>
      </c>
      <c r="D30" s="24" t="s">
        <v>34</v>
      </c>
      <c r="E30" s="35">
        <v>169</v>
      </c>
      <c r="F30" s="28">
        <f t="shared" si="3"/>
        <v>138</v>
      </c>
      <c r="G30" s="24">
        <v>988</v>
      </c>
      <c r="H30" s="28">
        <f t="shared" si="4"/>
        <v>1126</v>
      </c>
      <c r="I30" s="28"/>
      <c r="J30" s="29">
        <f t="shared" si="5"/>
        <v>23.25</v>
      </c>
      <c r="K30" s="35">
        <v>23</v>
      </c>
      <c r="L30" s="29">
        <f>IF(J30&gt;38,38,J30)</f>
        <v>23.25</v>
      </c>
    </row>
    <row r="31" spans="1:12">
      <c r="A31" s="28">
        <v>20</v>
      </c>
      <c r="B31" s="28">
        <v>17279</v>
      </c>
      <c r="C31" s="28" t="s">
        <v>247</v>
      </c>
      <c r="D31" s="28" t="s">
        <v>57</v>
      </c>
      <c r="E31" s="24">
        <v>196</v>
      </c>
      <c r="F31" s="28">
        <f t="shared" si="3"/>
        <v>18</v>
      </c>
      <c r="G31" s="28">
        <v>1107</v>
      </c>
      <c r="H31" s="28">
        <f t="shared" si="4"/>
        <v>1125</v>
      </c>
      <c r="I31" s="28"/>
      <c r="J31" s="29">
        <f t="shared" si="5"/>
        <v>3</v>
      </c>
      <c r="K31" s="28">
        <v>3</v>
      </c>
      <c r="L31" s="29">
        <f>IF(J31&lt;0,0,J31)</f>
        <v>3</v>
      </c>
    </row>
    <row r="32" spans="1:12">
      <c r="A32" s="28">
        <v>21</v>
      </c>
      <c r="B32" s="28">
        <v>22285</v>
      </c>
      <c r="C32" s="28" t="s">
        <v>183</v>
      </c>
      <c r="D32" s="28" t="s">
        <v>12</v>
      </c>
      <c r="E32" s="24">
        <v>178</v>
      </c>
      <c r="F32" s="28">
        <f t="shared" si="3"/>
        <v>102</v>
      </c>
      <c r="G32" s="28">
        <v>1023</v>
      </c>
      <c r="H32" s="28">
        <f t="shared" si="4"/>
        <v>1125</v>
      </c>
      <c r="I32" s="28"/>
      <c r="J32" s="29">
        <f t="shared" si="5"/>
        <v>16.5</v>
      </c>
      <c r="K32" s="35">
        <v>17</v>
      </c>
      <c r="L32" s="29">
        <f>IF(J32&gt;38,38,J32)</f>
        <v>16.5</v>
      </c>
    </row>
    <row r="33" spans="1:12">
      <c r="A33" s="28">
        <v>22</v>
      </c>
      <c r="B33" s="28">
        <v>17039</v>
      </c>
      <c r="C33" s="28" t="s">
        <v>260</v>
      </c>
      <c r="D33" s="28" t="s">
        <v>14</v>
      </c>
      <c r="E33" s="35">
        <v>206</v>
      </c>
      <c r="F33" s="28">
        <f t="shared" si="3"/>
        <v>0</v>
      </c>
      <c r="G33" s="28">
        <v>1121</v>
      </c>
      <c r="H33" s="28">
        <f t="shared" si="4"/>
        <v>1121</v>
      </c>
      <c r="I33" s="28"/>
      <c r="J33" s="29">
        <f t="shared" si="5"/>
        <v>-4.5</v>
      </c>
      <c r="K33" s="35">
        <v>0</v>
      </c>
      <c r="L33" s="29">
        <f>IF(J33&gt;38,38,J33)</f>
        <v>-4.5</v>
      </c>
    </row>
    <row r="34" spans="1:12">
      <c r="A34" s="28">
        <v>23</v>
      </c>
      <c r="B34" s="28">
        <v>17199</v>
      </c>
      <c r="C34" s="28" t="s">
        <v>44</v>
      </c>
      <c r="D34" s="24" t="s">
        <v>24</v>
      </c>
      <c r="E34" s="35">
        <v>209</v>
      </c>
      <c r="F34" s="28">
        <f t="shared" si="3"/>
        <v>0</v>
      </c>
      <c r="G34" s="24">
        <v>1106</v>
      </c>
      <c r="H34" s="28">
        <f t="shared" si="4"/>
        <v>1106</v>
      </c>
      <c r="I34" s="28"/>
      <c r="J34" s="29">
        <f t="shared" si="5"/>
        <v>-6.75</v>
      </c>
      <c r="K34" s="35">
        <v>0</v>
      </c>
      <c r="L34" s="29">
        <f>IF(J34&lt;0,0,J34)</f>
        <v>0</v>
      </c>
    </row>
    <row r="35" spans="1:12">
      <c r="A35" s="28">
        <v>24</v>
      </c>
      <c r="B35" s="28">
        <v>20234</v>
      </c>
      <c r="C35" s="28" t="s">
        <v>171</v>
      </c>
      <c r="D35" s="28" t="s">
        <v>34</v>
      </c>
      <c r="E35" s="35">
        <v>180</v>
      </c>
      <c r="F35" s="28">
        <f t="shared" si="3"/>
        <v>90</v>
      </c>
      <c r="G35" s="28">
        <v>1011</v>
      </c>
      <c r="H35" s="28">
        <f t="shared" si="4"/>
        <v>1101</v>
      </c>
      <c r="I35" s="28"/>
      <c r="J35" s="29">
        <f t="shared" si="5"/>
        <v>15</v>
      </c>
      <c r="K35" s="35">
        <v>15</v>
      </c>
      <c r="L35" s="29">
        <f>IF(J35&gt;38,38,J35)</f>
        <v>15</v>
      </c>
    </row>
    <row r="36" spans="1:12">
      <c r="A36" s="28">
        <v>25</v>
      </c>
      <c r="B36" s="28">
        <v>21089</v>
      </c>
      <c r="C36" s="28" t="s">
        <v>25</v>
      </c>
      <c r="D36" s="28" t="s">
        <v>19</v>
      </c>
      <c r="E36" s="35">
        <v>182</v>
      </c>
      <c r="F36" s="28">
        <f t="shared" si="3"/>
        <v>84</v>
      </c>
      <c r="G36" s="24">
        <v>1008</v>
      </c>
      <c r="H36" s="28">
        <f t="shared" si="4"/>
        <v>1092</v>
      </c>
      <c r="I36" s="28"/>
      <c r="J36" s="29">
        <f t="shared" si="5"/>
        <v>13.5</v>
      </c>
      <c r="K36" s="35">
        <v>14</v>
      </c>
      <c r="L36" s="29">
        <f>IF(J36&lt;0,0,J36)</f>
        <v>13.5</v>
      </c>
    </row>
    <row r="37" spans="1:12">
      <c r="A37" s="28">
        <v>26</v>
      </c>
      <c r="B37">
        <v>23451</v>
      </c>
      <c r="C37" s="35" t="s">
        <v>352</v>
      </c>
      <c r="D37" t="s">
        <v>24</v>
      </c>
      <c r="E37" s="35">
        <v>192</v>
      </c>
      <c r="F37" s="28">
        <f t="shared" si="3"/>
        <v>36</v>
      </c>
      <c r="G37" s="24">
        <v>1039</v>
      </c>
      <c r="H37" s="28">
        <f t="shared" si="4"/>
        <v>1075</v>
      </c>
      <c r="I37" s="28"/>
      <c r="J37" s="29">
        <f t="shared" si="5"/>
        <v>6</v>
      </c>
      <c r="K37" s="35">
        <v>6</v>
      </c>
      <c r="L37" s="29">
        <f>IF(J37&lt;0,0,J37)</f>
        <v>6</v>
      </c>
    </row>
    <row r="38" spans="1:12">
      <c r="A38" s="28">
        <v>27</v>
      </c>
      <c r="B38" s="24">
        <v>25064</v>
      </c>
      <c r="C38" s="24" t="s">
        <v>527</v>
      </c>
      <c r="D38" s="24" t="s">
        <v>17</v>
      </c>
      <c r="E38" s="35">
        <v>0</v>
      </c>
      <c r="F38" s="28">
        <f t="shared" si="3"/>
        <v>228</v>
      </c>
      <c r="G38" s="28">
        <v>833</v>
      </c>
      <c r="H38" s="28">
        <f t="shared" si="4"/>
        <v>1061</v>
      </c>
      <c r="I38" s="28"/>
      <c r="J38" s="29">
        <f t="shared" si="5"/>
        <v>150</v>
      </c>
      <c r="K38" s="35">
        <v>38</v>
      </c>
      <c r="L38" s="29">
        <f>IF(J38&gt;38,38,J38)</f>
        <v>38</v>
      </c>
    </row>
    <row r="39" spans="1:12">
      <c r="A39" s="28">
        <v>28</v>
      </c>
      <c r="B39" s="28">
        <v>22815</v>
      </c>
      <c r="C39" s="28" t="s">
        <v>261</v>
      </c>
      <c r="D39" s="28" t="s">
        <v>14</v>
      </c>
      <c r="E39" s="35">
        <v>204</v>
      </c>
      <c r="F39" s="28">
        <f t="shared" si="3"/>
        <v>0</v>
      </c>
      <c r="G39" s="28">
        <v>1029</v>
      </c>
      <c r="H39" s="28">
        <f t="shared" si="4"/>
        <v>1029</v>
      </c>
      <c r="I39" s="28"/>
      <c r="J39" s="29">
        <f t="shared" si="5"/>
        <v>-3</v>
      </c>
      <c r="K39" s="35">
        <v>0</v>
      </c>
      <c r="L39" s="29">
        <f>IF(J39&lt;0,0,J39)</f>
        <v>0</v>
      </c>
    </row>
    <row r="40" spans="1:12">
      <c r="A40" s="28">
        <v>29</v>
      </c>
      <c r="B40" s="35">
        <v>23274</v>
      </c>
      <c r="C40" s="35" t="s">
        <v>338</v>
      </c>
      <c r="D40" s="35" t="s">
        <v>19</v>
      </c>
      <c r="E40" s="35">
        <v>186</v>
      </c>
      <c r="F40" s="28">
        <f t="shared" si="3"/>
        <v>66</v>
      </c>
      <c r="G40" s="28">
        <v>950</v>
      </c>
      <c r="H40" s="28">
        <f t="shared" si="4"/>
        <v>1016</v>
      </c>
      <c r="I40" s="28"/>
      <c r="J40" s="29">
        <f t="shared" si="5"/>
        <v>10.5</v>
      </c>
      <c r="K40" s="35">
        <v>11</v>
      </c>
      <c r="L40" s="29">
        <f>IF(J40&gt;38,38,J40)</f>
        <v>10.5</v>
      </c>
    </row>
    <row r="41" spans="1:12">
      <c r="A41" s="28">
        <v>30</v>
      </c>
      <c r="B41" s="28">
        <v>22637</v>
      </c>
      <c r="C41" s="28" t="s">
        <v>148</v>
      </c>
      <c r="D41" s="28" t="s">
        <v>12</v>
      </c>
      <c r="E41" s="35">
        <v>196</v>
      </c>
      <c r="F41" s="28">
        <f t="shared" si="3"/>
        <v>18</v>
      </c>
      <c r="G41" s="24">
        <v>981</v>
      </c>
      <c r="H41" s="28">
        <f t="shared" si="4"/>
        <v>999</v>
      </c>
      <c r="I41" s="28"/>
      <c r="J41" s="29">
        <f t="shared" si="5"/>
        <v>3</v>
      </c>
      <c r="K41" s="35">
        <v>3</v>
      </c>
      <c r="L41" s="29">
        <f>IF(J41&gt;38,38,J41)</f>
        <v>3</v>
      </c>
    </row>
  </sheetData>
  <sortState ref="A3:M28">
    <sortCondition descending="1" ref="H3:H28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A4" sqref="A4"/>
    </sheetView>
  </sheetViews>
  <sheetFormatPr baseColWidth="10" defaultColWidth="9.140625" defaultRowHeight="12.75"/>
  <cols>
    <col min="1" max="1" width="4.85546875" customWidth="1"/>
    <col min="3" max="3" width="21.42578125" customWidth="1"/>
    <col min="4" max="4" width="12.7109375" customWidth="1"/>
    <col min="5" max="5" width="11.28515625" customWidth="1"/>
    <col min="7" max="7" width="7.5703125" customWidth="1"/>
    <col min="9" max="9" width="3.5703125" customWidth="1"/>
    <col min="10" max="10" width="8.28515625" customWidth="1"/>
  </cols>
  <sheetData>
    <row r="1" spans="1:14" ht="20.25">
      <c r="A1" s="5" t="s">
        <v>513</v>
      </c>
    </row>
    <row r="3" spans="1:14">
      <c r="A3" t="s">
        <v>335</v>
      </c>
      <c r="D3" s="54" t="s">
        <v>516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4">
        <v>3912</v>
      </c>
      <c r="C5" s="24" t="s">
        <v>125</v>
      </c>
      <c r="D5" s="24" t="s">
        <v>36</v>
      </c>
      <c r="E5" s="24">
        <v>165</v>
      </c>
      <c r="F5" s="28">
        <f t="shared" ref="F5" si="0">K5*9</f>
        <v>234</v>
      </c>
      <c r="G5" s="24">
        <v>1589</v>
      </c>
      <c r="H5" s="24">
        <f>F5+G5</f>
        <v>1823</v>
      </c>
      <c r="I5" s="24"/>
      <c r="J5" s="25">
        <f>(200-E5)*(75/100)</f>
        <v>26.25</v>
      </c>
      <c r="K5" s="35">
        <v>26</v>
      </c>
      <c r="L5" s="25">
        <f>IF(J5&gt;38,38,J5)</f>
        <v>26.25</v>
      </c>
      <c r="M5" s="29"/>
      <c r="N5" s="28"/>
    </row>
    <row r="6" spans="1:14">
      <c r="A6" s="28"/>
      <c r="C6" s="35"/>
      <c r="E6" s="35"/>
      <c r="F6" s="28"/>
      <c r="G6" s="24"/>
      <c r="H6" s="28"/>
      <c r="I6" s="24"/>
      <c r="J6" s="28"/>
      <c r="K6" s="29"/>
      <c r="L6" s="35"/>
      <c r="M6" s="29"/>
      <c r="N6" s="28"/>
    </row>
    <row r="7" spans="1:14">
      <c r="A7" s="28">
        <v>1</v>
      </c>
      <c r="B7" s="28">
        <v>17279</v>
      </c>
      <c r="C7" s="28" t="s">
        <v>247</v>
      </c>
      <c r="D7" s="28" t="s">
        <v>57</v>
      </c>
      <c r="E7" s="24">
        <v>196</v>
      </c>
      <c r="F7" s="28">
        <f t="shared" ref="F7:F15" si="1">K7*9</f>
        <v>27</v>
      </c>
      <c r="G7" s="28">
        <v>1936</v>
      </c>
      <c r="H7" s="28">
        <f t="shared" ref="H7:H15" si="2">F7+G7</f>
        <v>1963</v>
      </c>
      <c r="I7" s="28"/>
      <c r="J7" s="29">
        <f t="shared" ref="J7:J15" si="3">(200-E7)*(75/100)</f>
        <v>3</v>
      </c>
      <c r="K7" s="28">
        <v>3</v>
      </c>
      <c r="L7" s="29">
        <f>IF(J7&lt;0,0,J7)</f>
        <v>3</v>
      </c>
      <c r="M7" s="29"/>
      <c r="N7" s="28"/>
    </row>
    <row r="8" spans="1:14">
      <c r="A8" s="28">
        <v>2</v>
      </c>
      <c r="B8" s="28">
        <v>21885</v>
      </c>
      <c r="C8" s="28" t="s">
        <v>271</v>
      </c>
      <c r="D8" s="28" t="s">
        <v>36</v>
      </c>
      <c r="E8" s="28">
        <v>171</v>
      </c>
      <c r="F8" s="28">
        <f t="shared" si="1"/>
        <v>198</v>
      </c>
      <c r="G8" s="28">
        <v>1733</v>
      </c>
      <c r="H8" s="28">
        <f t="shared" si="2"/>
        <v>1931</v>
      </c>
      <c r="I8" s="28"/>
      <c r="J8" s="29">
        <f t="shared" si="3"/>
        <v>21.75</v>
      </c>
      <c r="K8" s="35">
        <v>22</v>
      </c>
      <c r="L8" s="29">
        <f>IF(J8&gt;38,38,J8)</f>
        <v>21.75</v>
      </c>
      <c r="M8" s="29"/>
      <c r="N8" s="28"/>
    </row>
    <row r="9" spans="1:14">
      <c r="A9" s="28">
        <v>3</v>
      </c>
      <c r="B9" s="28">
        <v>22286</v>
      </c>
      <c r="C9" s="28" t="s">
        <v>143</v>
      </c>
      <c r="D9" s="28" t="s">
        <v>57</v>
      </c>
      <c r="E9" s="35">
        <v>175</v>
      </c>
      <c r="F9" s="28">
        <f t="shared" si="1"/>
        <v>171</v>
      </c>
      <c r="G9" s="24">
        <v>1622</v>
      </c>
      <c r="H9" s="28">
        <f t="shared" si="2"/>
        <v>1793</v>
      </c>
      <c r="I9" s="28"/>
      <c r="J9" s="29">
        <f t="shared" si="3"/>
        <v>18.75</v>
      </c>
      <c r="K9" s="35">
        <v>19</v>
      </c>
      <c r="L9" s="29">
        <f>IF(J9&gt;38,38,J9)</f>
        <v>18.75</v>
      </c>
      <c r="M9" s="29"/>
      <c r="N9" s="28"/>
    </row>
    <row r="10" spans="1:14">
      <c r="A10" s="28">
        <v>4</v>
      </c>
      <c r="B10" s="28">
        <v>21960</v>
      </c>
      <c r="C10" s="28" t="s">
        <v>152</v>
      </c>
      <c r="D10" s="28" t="s">
        <v>57</v>
      </c>
      <c r="E10" s="28">
        <v>180</v>
      </c>
      <c r="F10" s="28">
        <f t="shared" si="1"/>
        <v>135</v>
      </c>
      <c r="G10" s="28">
        <v>1639</v>
      </c>
      <c r="H10" s="28">
        <f t="shared" si="2"/>
        <v>1774</v>
      </c>
      <c r="I10" s="28"/>
      <c r="J10" s="29">
        <f t="shared" si="3"/>
        <v>15</v>
      </c>
      <c r="K10" s="35">
        <v>15</v>
      </c>
      <c r="L10" s="29">
        <f>IF(J10&gt;38,38,J10)</f>
        <v>15</v>
      </c>
      <c r="M10" s="29"/>
      <c r="N10" s="28"/>
    </row>
    <row r="11" spans="1:14">
      <c r="A11" s="28">
        <v>5</v>
      </c>
      <c r="B11" s="28">
        <v>21888</v>
      </c>
      <c r="C11" s="28" t="s">
        <v>102</v>
      </c>
      <c r="D11" s="28" t="s">
        <v>36</v>
      </c>
      <c r="E11" s="35">
        <v>184</v>
      </c>
      <c r="F11" s="28">
        <f t="shared" si="1"/>
        <v>108</v>
      </c>
      <c r="G11" s="28">
        <v>1644</v>
      </c>
      <c r="H11" s="28">
        <f t="shared" si="2"/>
        <v>1752</v>
      </c>
      <c r="I11" s="28"/>
      <c r="J11" s="29">
        <f t="shared" si="3"/>
        <v>12</v>
      </c>
      <c r="K11" s="35">
        <v>12</v>
      </c>
      <c r="L11" s="29">
        <f>IF(J11&gt;38,38,J11)</f>
        <v>12</v>
      </c>
      <c r="M11" s="29"/>
      <c r="N11" s="28"/>
    </row>
    <row r="12" spans="1:14">
      <c r="A12" s="28">
        <v>6</v>
      </c>
      <c r="B12" s="28">
        <v>21257</v>
      </c>
      <c r="C12" s="28" t="s">
        <v>32</v>
      </c>
      <c r="D12" s="28" t="s">
        <v>19</v>
      </c>
      <c r="E12" s="35">
        <v>179</v>
      </c>
      <c r="F12" s="28">
        <f t="shared" si="1"/>
        <v>144</v>
      </c>
      <c r="G12" s="28">
        <v>1607</v>
      </c>
      <c r="H12" s="28">
        <f t="shared" si="2"/>
        <v>1751</v>
      </c>
      <c r="I12" s="28"/>
      <c r="J12" s="29">
        <f t="shared" si="3"/>
        <v>15.75</v>
      </c>
      <c r="K12" s="35">
        <v>16</v>
      </c>
      <c r="L12" s="29">
        <f>IF(J12&lt;0,0,J12)</f>
        <v>15.75</v>
      </c>
      <c r="M12" s="29"/>
      <c r="N12" s="28"/>
    </row>
    <row r="13" spans="1:14">
      <c r="A13" s="28">
        <v>7</v>
      </c>
      <c r="B13" s="28">
        <v>21883</v>
      </c>
      <c r="C13" s="28" t="s">
        <v>129</v>
      </c>
      <c r="D13" s="28" t="s">
        <v>36</v>
      </c>
      <c r="E13" s="28">
        <v>176</v>
      </c>
      <c r="F13" s="28">
        <f t="shared" si="1"/>
        <v>162</v>
      </c>
      <c r="G13" s="28">
        <v>1549</v>
      </c>
      <c r="H13" s="28">
        <f t="shared" si="2"/>
        <v>1711</v>
      </c>
      <c r="I13" s="28"/>
      <c r="J13" s="29">
        <f t="shared" si="3"/>
        <v>18</v>
      </c>
      <c r="K13" s="35">
        <v>18</v>
      </c>
      <c r="L13" s="29">
        <f>IF(J13&lt;0,0,J13)</f>
        <v>18</v>
      </c>
      <c r="M13" s="29"/>
      <c r="N13" s="28"/>
    </row>
    <row r="14" spans="1:14">
      <c r="A14" s="28">
        <v>8</v>
      </c>
      <c r="B14" s="28">
        <v>21892</v>
      </c>
      <c r="C14" s="28" t="s">
        <v>153</v>
      </c>
      <c r="D14" s="28" t="s">
        <v>36</v>
      </c>
      <c r="E14" s="35">
        <v>160</v>
      </c>
      <c r="F14" s="28">
        <f t="shared" si="1"/>
        <v>270</v>
      </c>
      <c r="G14" s="28">
        <v>1421</v>
      </c>
      <c r="H14" s="28">
        <f t="shared" si="2"/>
        <v>1691</v>
      </c>
      <c r="I14" s="28"/>
      <c r="J14" s="29">
        <f t="shared" si="3"/>
        <v>30</v>
      </c>
      <c r="K14" s="35">
        <v>30</v>
      </c>
      <c r="L14" s="29">
        <f>IF(J14&gt;38,38,J14)</f>
        <v>30</v>
      </c>
      <c r="M14" s="29"/>
      <c r="N14" s="28"/>
    </row>
    <row r="15" spans="1:14">
      <c r="A15" s="28">
        <v>9</v>
      </c>
      <c r="B15" s="28">
        <v>21889</v>
      </c>
      <c r="C15" s="28" t="s">
        <v>139</v>
      </c>
      <c r="D15" s="28" t="s">
        <v>36</v>
      </c>
      <c r="E15" s="35">
        <v>169</v>
      </c>
      <c r="F15" s="28">
        <f t="shared" si="1"/>
        <v>207</v>
      </c>
      <c r="G15" s="28">
        <v>1401</v>
      </c>
      <c r="H15" s="28">
        <f t="shared" si="2"/>
        <v>1608</v>
      </c>
      <c r="I15" s="28"/>
      <c r="J15" s="29">
        <f t="shared" si="3"/>
        <v>23.25</v>
      </c>
      <c r="K15" s="35">
        <v>23</v>
      </c>
      <c r="L15" s="29">
        <f>IF(J15&gt;38,38,J15)</f>
        <v>23.25</v>
      </c>
      <c r="M15" s="25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28"/>
      <c r="M16" s="29"/>
      <c r="N16" s="28"/>
    </row>
    <row r="17" spans="1:14">
      <c r="A17" s="28"/>
      <c r="B17" s="28"/>
      <c r="C17" s="28"/>
      <c r="D17" s="28"/>
      <c r="E17" s="35"/>
      <c r="F17" s="28"/>
      <c r="G17" s="28"/>
      <c r="H17" s="28"/>
      <c r="I17" s="24"/>
      <c r="J17" s="28"/>
      <c r="K17" s="29"/>
      <c r="L17" s="35"/>
      <c r="M17" s="29"/>
      <c r="N17" s="28"/>
    </row>
    <row r="18" spans="1:14">
      <c r="A18" s="28"/>
      <c r="B18" s="35"/>
      <c r="C18" s="35"/>
      <c r="D18" s="35"/>
      <c r="E18" s="35"/>
      <c r="F18" s="28"/>
      <c r="G18" s="28"/>
      <c r="H18" s="28"/>
      <c r="I18" s="24"/>
      <c r="J18" s="28"/>
      <c r="K18" s="29"/>
      <c r="L18" s="35"/>
      <c r="M18" s="29"/>
      <c r="N18" s="28"/>
    </row>
    <row r="19" spans="1:14">
      <c r="A19" s="28"/>
      <c r="B19" s="28"/>
      <c r="C19" s="28"/>
      <c r="D19" s="28"/>
      <c r="E19" s="28"/>
      <c r="F19" s="28"/>
      <c r="G19" s="28"/>
      <c r="H19" s="28"/>
      <c r="I19" s="24"/>
      <c r="J19" s="28"/>
      <c r="K19" s="29"/>
      <c r="L19" s="35"/>
      <c r="M19" s="29"/>
      <c r="N19" s="28"/>
    </row>
    <row r="20" spans="1:14">
      <c r="A20" s="28"/>
      <c r="B20" s="28"/>
      <c r="C20" s="28"/>
      <c r="D20" s="28"/>
      <c r="E20" s="35"/>
      <c r="F20" s="28"/>
      <c r="G20" s="28"/>
      <c r="H20" s="28"/>
      <c r="I20" s="24"/>
      <c r="J20" s="28"/>
      <c r="K20" s="29"/>
      <c r="L20" s="35"/>
      <c r="M20" s="29"/>
      <c r="N20" s="28"/>
    </row>
    <row r="21" spans="1:14">
      <c r="A21" s="28"/>
      <c r="B21" s="28"/>
      <c r="C21" s="28"/>
      <c r="D21" s="28"/>
      <c r="E21" s="35"/>
      <c r="F21" s="28"/>
      <c r="G21" s="24"/>
      <c r="H21" s="28"/>
      <c r="I21" s="24"/>
      <c r="J21" s="28"/>
      <c r="K21" s="29"/>
      <c r="L21" s="35"/>
      <c r="M21" s="29"/>
      <c r="N21" s="28"/>
    </row>
    <row r="22" spans="1:14">
      <c r="A22" s="28"/>
      <c r="B22" s="28"/>
      <c r="C22" s="28"/>
      <c r="D22" s="28"/>
      <c r="E22" s="35"/>
      <c r="F22" s="28"/>
      <c r="G22" s="28"/>
      <c r="H22" s="28"/>
      <c r="I22" s="24"/>
      <c r="J22" s="28"/>
      <c r="K22" s="29"/>
      <c r="L22" s="35"/>
      <c r="M22" s="29"/>
      <c r="N22" s="28"/>
    </row>
    <row r="23" spans="1:14">
      <c r="A23" s="28"/>
      <c r="B23" s="28"/>
      <c r="C23" s="28"/>
      <c r="D23" s="28"/>
      <c r="E23" s="28"/>
      <c r="F23" s="28"/>
      <c r="G23" s="28"/>
      <c r="H23" s="28"/>
      <c r="I23" s="24"/>
      <c r="J23" s="28"/>
      <c r="K23" s="29"/>
      <c r="L23" s="35"/>
      <c r="M23" s="29"/>
      <c r="N23" s="28"/>
    </row>
    <row r="24" spans="1:14">
      <c r="A24" s="28"/>
      <c r="B24" s="28"/>
      <c r="C24" s="28"/>
      <c r="D24" s="28"/>
      <c r="E24" s="35"/>
      <c r="F24" s="28"/>
      <c r="G24" s="28"/>
      <c r="H24" s="28"/>
      <c r="I24" s="24"/>
      <c r="J24" s="28"/>
      <c r="K24" s="29"/>
      <c r="L24" s="35"/>
      <c r="M24" s="29"/>
      <c r="N24" s="28"/>
    </row>
    <row r="25" spans="1:14">
      <c r="A25" s="28"/>
      <c r="B25" s="24"/>
      <c r="C25" s="24"/>
      <c r="D25" s="24"/>
      <c r="E25" s="24"/>
      <c r="F25" s="28"/>
      <c r="G25" s="24"/>
      <c r="H25" s="24"/>
      <c r="I25" s="24"/>
      <c r="J25" s="24"/>
      <c r="K25" s="25"/>
      <c r="L25" s="35"/>
      <c r="M25" s="25"/>
      <c r="N25" s="28"/>
    </row>
    <row r="26" spans="1:14">
      <c r="A26" s="28"/>
      <c r="B26" s="28"/>
      <c r="C26" s="28"/>
      <c r="D26" s="28"/>
      <c r="E26" s="35"/>
      <c r="F26" s="28"/>
      <c r="G26" s="28"/>
      <c r="H26" s="28"/>
      <c r="I26" s="24"/>
      <c r="J26" s="28"/>
      <c r="K26" s="29"/>
      <c r="L26" s="35"/>
      <c r="M26" s="29"/>
      <c r="N26" s="28"/>
    </row>
    <row r="27" spans="1:14">
      <c r="A27" s="28"/>
      <c r="B27" s="28"/>
      <c r="C27" s="28"/>
      <c r="D27" s="28"/>
      <c r="E27" s="35"/>
      <c r="F27" s="28"/>
      <c r="G27" s="24"/>
      <c r="H27" s="28"/>
      <c r="I27" s="24"/>
      <c r="J27" s="28"/>
      <c r="K27" s="29"/>
      <c r="L27" s="35"/>
      <c r="M27" s="29"/>
      <c r="N27" s="28"/>
    </row>
    <row r="28" spans="1:14">
      <c r="A28" s="28"/>
      <c r="B28" s="28"/>
      <c r="C28" s="28"/>
      <c r="D28" s="28"/>
      <c r="E28" s="35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28"/>
      <c r="C29" s="28"/>
      <c r="D29" s="28"/>
      <c r="E29" s="28"/>
      <c r="F29" s="28"/>
      <c r="G29" s="28"/>
      <c r="H29" s="28"/>
      <c r="I29" s="24"/>
      <c r="J29" s="28"/>
      <c r="K29" s="29"/>
      <c r="L29" s="35"/>
      <c r="M29" s="29"/>
      <c r="N29" s="28"/>
    </row>
    <row r="30" spans="1:14">
      <c r="A30" s="28"/>
      <c r="B30" s="35"/>
      <c r="C30" s="35"/>
      <c r="D30" s="35"/>
      <c r="E30" s="35"/>
      <c r="F30" s="28"/>
      <c r="G30" s="24"/>
      <c r="H30" s="28"/>
      <c r="I30" s="24"/>
      <c r="J30" s="24"/>
      <c r="K30" s="29"/>
      <c r="L30" s="35"/>
      <c r="M30" s="29"/>
      <c r="N30" s="28"/>
    </row>
    <row r="31" spans="1:14">
      <c r="A31" s="28"/>
      <c r="B31" s="24"/>
      <c r="C31" s="24"/>
      <c r="D31" s="24"/>
      <c r="E31" s="35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35"/>
      <c r="C34" s="35"/>
      <c r="D34" s="35"/>
      <c r="E34" s="35"/>
      <c r="F34" s="28"/>
      <c r="G34" s="35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35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28"/>
      <c r="C38" s="28"/>
      <c r="D38" s="28"/>
      <c r="E38" s="28"/>
      <c r="F38" s="28"/>
      <c r="G38" s="28"/>
      <c r="H38" s="28"/>
      <c r="I38" s="24"/>
      <c r="J38" s="28"/>
      <c r="K38" s="29"/>
      <c r="L38" s="35"/>
      <c r="M38" s="29"/>
      <c r="N38" s="28"/>
    </row>
    <row r="39" spans="1:14">
      <c r="A39" s="28"/>
      <c r="B39" s="28"/>
      <c r="C39" s="28"/>
      <c r="D39" s="28"/>
      <c r="E39" s="35"/>
      <c r="F39" s="24"/>
      <c r="G39" s="28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4"/>
      <c r="D40" s="28"/>
      <c r="E40" s="28"/>
      <c r="F40" s="28"/>
      <c r="G40" s="24"/>
      <c r="H40" s="28"/>
      <c r="I40" s="24"/>
      <c r="J40" s="28"/>
      <c r="K40" s="29"/>
      <c r="L40" s="35"/>
      <c r="M40" s="29"/>
      <c r="N40" s="28"/>
    </row>
  </sheetData>
  <phoneticPr fontId="2" type="noConversion"/>
  <pageMargins left="0.78740157499999996" right="0.78740157499999996" top="0.984251969" bottom="0.984251969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8"/>
  <sheetViews>
    <sheetView workbookViewId="0">
      <selection activeCell="A15" sqref="A15:C58"/>
    </sheetView>
  </sheetViews>
  <sheetFormatPr baseColWidth="10" defaultColWidth="9.140625" defaultRowHeight="12.75"/>
  <cols>
    <col min="1" max="1" width="4.140625" customWidth="1"/>
    <col min="2" max="2" width="7.42578125" customWidth="1"/>
    <col min="3" max="3" width="20.140625" customWidth="1"/>
    <col min="4" max="4" width="10.7109375" customWidth="1"/>
    <col min="5" max="5" width="7.7109375" customWidth="1"/>
    <col min="6" max="6" width="7.42578125" customWidth="1"/>
  </cols>
  <sheetData>
    <row r="1" spans="1:11" ht="20.25">
      <c r="A1" s="5" t="s">
        <v>514</v>
      </c>
    </row>
    <row r="3" spans="1:11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</row>
    <row r="4" spans="1:11">
      <c r="A4" s="28">
        <v>1</v>
      </c>
      <c r="B4" s="28">
        <v>21402</v>
      </c>
      <c r="C4" s="28" t="s">
        <v>141</v>
      </c>
      <c r="D4" s="28" t="s">
        <v>17</v>
      </c>
      <c r="E4" s="35">
        <v>186</v>
      </c>
      <c r="F4" s="28">
        <f t="shared" ref="F4:F13" si="0">K4*6</f>
        <v>66</v>
      </c>
      <c r="G4" s="28">
        <v>1180</v>
      </c>
      <c r="H4" s="28">
        <f t="shared" ref="H4:H13" si="1">F4+G4</f>
        <v>1246</v>
      </c>
      <c r="I4" s="28"/>
      <c r="J4" s="29">
        <f t="shared" ref="J4:J13" si="2">(200-E4)*(75/100)</f>
        <v>10.5</v>
      </c>
      <c r="K4" s="35">
        <v>11</v>
      </c>
    </row>
    <row r="5" spans="1:11">
      <c r="A5" s="28">
        <v>2</v>
      </c>
      <c r="B5" s="24">
        <v>17312</v>
      </c>
      <c r="C5" s="24" t="s">
        <v>20</v>
      </c>
      <c r="D5" s="24" t="s">
        <v>17</v>
      </c>
      <c r="E5" s="35">
        <v>181</v>
      </c>
      <c r="F5" s="28">
        <f t="shared" si="0"/>
        <v>84</v>
      </c>
      <c r="G5" s="24">
        <v>1067</v>
      </c>
      <c r="H5" s="28">
        <f t="shared" si="1"/>
        <v>1151</v>
      </c>
      <c r="I5" s="28"/>
      <c r="J5" s="29">
        <f t="shared" si="2"/>
        <v>14.25</v>
      </c>
      <c r="K5" s="35">
        <v>14</v>
      </c>
    </row>
    <row r="6" spans="1:11">
      <c r="A6" s="28">
        <v>3</v>
      </c>
      <c r="B6" s="28">
        <v>21087</v>
      </c>
      <c r="C6" s="28" t="s">
        <v>29</v>
      </c>
      <c r="D6" s="28" t="s">
        <v>24</v>
      </c>
      <c r="E6" s="35">
        <v>179</v>
      </c>
      <c r="F6" s="28">
        <f t="shared" si="0"/>
        <v>96</v>
      </c>
      <c r="G6" s="24">
        <v>1046</v>
      </c>
      <c r="H6" s="28">
        <f t="shared" si="1"/>
        <v>1142</v>
      </c>
      <c r="I6" s="28"/>
      <c r="J6" s="29">
        <f t="shared" si="2"/>
        <v>15.75</v>
      </c>
      <c r="K6" s="35">
        <v>16</v>
      </c>
    </row>
    <row r="7" spans="1:11">
      <c r="A7" s="28">
        <v>4</v>
      </c>
      <c r="B7" s="35">
        <v>23304</v>
      </c>
      <c r="C7" s="35" t="s">
        <v>344</v>
      </c>
      <c r="D7" s="35" t="s">
        <v>17</v>
      </c>
      <c r="E7" s="35">
        <v>168</v>
      </c>
      <c r="F7" s="28">
        <f t="shared" si="0"/>
        <v>144</v>
      </c>
      <c r="G7" s="24">
        <v>993</v>
      </c>
      <c r="H7" s="28">
        <f t="shared" si="1"/>
        <v>1137</v>
      </c>
      <c r="I7" s="24"/>
      <c r="J7" s="29">
        <f t="shared" si="2"/>
        <v>24</v>
      </c>
      <c r="K7" s="35">
        <v>24</v>
      </c>
    </row>
    <row r="8" spans="1:11">
      <c r="A8" s="28">
        <v>5</v>
      </c>
      <c r="B8" s="35">
        <v>23306</v>
      </c>
      <c r="C8" s="35" t="s">
        <v>365</v>
      </c>
      <c r="D8" s="35" t="s">
        <v>17</v>
      </c>
      <c r="E8" s="35">
        <v>186</v>
      </c>
      <c r="F8" s="28">
        <f t="shared" si="0"/>
        <v>66</v>
      </c>
      <c r="G8" s="28">
        <v>1066</v>
      </c>
      <c r="H8" s="28">
        <f t="shared" si="1"/>
        <v>1132</v>
      </c>
      <c r="I8" s="28"/>
      <c r="J8" s="29">
        <f t="shared" si="2"/>
        <v>10.5</v>
      </c>
      <c r="K8" s="35">
        <v>11</v>
      </c>
    </row>
    <row r="9" spans="1:11">
      <c r="A9" s="28">
        <v>6</v>
      </c>
      <c r="B9" s="24">
        <v>24779</v>
      </c>
      <c r="C9" s="24" t="s">
        <v>489</v>
      </c>
      <c r="D9" s="24" t="s">
        <v>17</v>
      </c>
      <c r="E9" s="35">
        <v>159</v>
      </c>
      <c r="F9" s="28">
        <f t="shared" si="0"/>
        <v>186</v>
      </c>
      <c r="G9" s="28">
        <v>931</v>
      </c>
      <c r="H9" s="28">
        <f t="shared" si="1"/>
        <v>1117</v>
      </c>
      <c r="I9" s="28"/>
      <c r="J9" s="29">
        <f t="shared" si="2"/>
        <v>30.75</v>
      </c>
      <c r="K9" s="35">
        <v>31</v>
      </c>
    </row>
    <row r="10" spans="1:11">
      <c r="A10" s="28">
        <v>7</v>
      </c>
      <c r="B10" s="28">
        <v>17226</v>
      </c>
      <c r="C10" s="28" t="s">
        <v>150</v>
      </c>
      <c r="D10" s="28" t="s">
        <v>12</v>
      </c>
      <c r="E10" s="35">
        <v>176</v>
      </c>
      <c r="F10" s="28">
        <f t="shared" si="0"/>
        <v>108</v>
      </c>
      <c r="G10" s="28">
        <v>995</v>
      </c>
      <c r="H10" s="28">
        <f t="shared" si="1"/>
        <v>1103</v>
      </c>
      <c r="I10" s="28"/>
      <c r="J10" s="29">
        <f t="shared" si="2"/>
        <v>18</v>
      </c>
      <c r="K10" s="35">
        <v>18</v>
      </c>
    </row>
    <row r="11" spans="1:11">
      <c r="A11" s="28">
        <v>8</v>
      </c>
      <c r="B11" s="28">
        <v>17116</v>
      </c>
      <c r="C11" s="28" t="s">
        <v>30</v>
      </c>
      <c r="D11" s="28" t="s">
        <v>17</v>
      </c>
      <c r="E11" s="35">
        <v>188</v>
      </c>
      <c r="F11" s="28">
        <f t="shared" si="0"/>
        <v>54</v>
      </c>
      <c r="G11" s="28">
        <v>1036</v>
      </c>
      <c r="H11" s="28">
        <f t="shared" si="1"/>
        <v>1090</v>
      </c>
      <c r="I11" s="28"/>
      <c r="J11" s="29">
        <f t="shared" si="2"/>
        <v>9</v>
      </c>
      <c r="K11" s="35">
        <v>9</v>
      </c>
    </row>
    <row r="12" spans="1:11">
      <c r="A12" s="28">
        <v>9</v>
      </c>
      <c r="B12" s="24">
        <v>24762</v>
      </c>
      <c r="C12" s="24" t="s">
        <v>464</v>
      </c>
      <c r="D12" s="24" t="s">
        <v>12</v>
      </c>
      <c r="E12" s="35">
        <v>154</v>
      </c>
      <c r="F12" s="28">
        <f t="shared" si="0"/>
        <v>210</v>
      </c>
      <c r="G12" s="28">
        <v>836</v>
      </c>
      <c r="H12" s="24">
        <f t="shared" si="1"/>
        <v>1046</v>
      </c>
      <c r="I12" s="28"/>
      <c r="J12" s="29">
        <f t="shared" si="2"/>
        <v>34.5</v>
      </c>
      <c r="K12" s="35">
        <v>35</v>
      </c>
    </row>
    <row r="13" spans="1:11">
      <c r="A13" s="28">
        <v>10</v>
      </c>
      <c r="B13" s="24">
        <v>24410</v>
      </c>
      <c r="C13" s="24" t="s">
        <v>399</v>
      </c>
      <c r="D13" s="24" t="s">
        <v>17</v>
      </c>
      <c r="E13" s="35">
        <v>164</v>
      </c>
      <c r="F13" s="28">
        <f t="shared" si="0"/>
        <v>162</v>
      </c>
      <c r="G13" s="24">
        <v>837</v>
      </c>
      <c r="H13" s="28">
        <f t="shared" si="1"/>
        <v>999</v>
      </c>
      <c r="I13" s="28"/>
      <c r="J13" s="29">
        <f t="shared" si="2"/>
        <v>27</v>
      </c>
      <c r="K13" s="35">
        <v>27</v>
      </c>
    </row>
    <row r="14" spans="1:11">
      <c r="A14" s="28"/>
      <c r="B14" s="28"/>
      <c r="C14" s="28"/>
      <c r="D14" s="28"/>
      <c r="E14" s="28"/>
      <c r="F14" s="24"/>
      <c r="G14" s="28"/>
      <c r="H14" s="28"/>
      <c r="I14" s="29"/>
      <c r="J14" s="35"/>
      <c r="K14" s="29"/>
    </row>
    <row r="15" spans="1:11">
      <c r="A15" s="24">
        <v>1</v>
      </c>
      <c r="B15" s="28">
        <v>21665</v>
      </c>
      <c r="C15" s="28" t="s">
        <v>33</v>
      </c>
      <c r="D15" t="s">
        <v>12</v>
      </c>
      <c r="E15" s="35">
        <v>205</v>
      </c>
      <c r="F15" s="28">
        <f t="shared" ref="F15:F57" si="3">K15*6</f>
        <v>0</v>
      </c>
      <c r="G15" s="24">
        <v>1511</v>
      </c>
      <c r="H15" s="28">
        <f t="shared" ref="H15:H57" si="4">F15+G15</f>
        <v>1511</v>
      </c>
      <c r="I15" s="28"/>
      <c r="J15" s="29">
        <f t="shared" ref="J15:J57" si="5">(200-E15)*(75/100)</f>
        <v>-3.75</v>
      </c>
      <c r="K15" s="35">
        <v>0</v>
      </c>
    </row>
    <row r="16" spans="1:11">
      <c r="A16" s="28">
        <v>2</v>
      </c>
      <c r="B16">
        <v>23451</v>
      </c>
      <c r="C16" s="35" t="s">
        <v>352</v>
      </c>
      <c r="D16" t="s">
        <v>24</v>
      </c>
      <c r="E16" s="35">
        <v>176</v>
      </c>
      <c r="F16" s="28">
        <f t="shared" si="3"/>
        <v>108</v>
      </c>
      <c r="G16" s="24">
        <v>1250</v>
      </c>
      <c r="H16" s="28">
        <f t="shared" si="4"/>
        <v>1358</v>
      </c>
      <c r="I16" s="28"/>
      <c r="J16" s="29">
        <f t="shared" si="5"/>
        <v>18</v>
      </c>
      <c r="K16" s="35">
        <v>18</v>
      </c>
    </row>
    <row r="17" spans="1:11">
      <c r="A17" s="24">
        <v>3</v>
      </c>
      <c r="B17" s="28">
        <v>21129</v>
      </c>
      <c r="C17" s="38" t="s">
        <v>361</v>
      </c>
      <c r="D17" s="28" t="s">
        <v>17</v>
      </c>
      <c r="E17" s="35">
        <v>191</v>
      </c>
      <c r="F17" s="28">
        <f t="shared" si="3"/>
        <v>42</v>
      </c>
      <c r="G17" s="24">
        <v>1307</v>
      </c>
      <c r="H17" s="28">
        <f t="shared" si="4"/>
        <v>1349</v>
      </c>
      <c r="I17" s="28"/>
      <c r="J17" s="29">
        <f t="shared" si="5"/>
        <v>6.75</v>
      </c>
      <c r="K17" s="35">
        <v>7</v>
      </c>
    </row>
    <row r="18" spans="1:11">
      <c r="A18" s="28">
        <v>4</v>
      </c>
      <c r="B18" s="28">
        <v>17199</v>
      </c>
      <c r="C18" s="28" t="s">
        <v>44</v>
      </c>
      <c r="D18" s="24" t="s">
        <v>24</v>
      </c>
      <c r="E18" s="35">
        <v>193</v>
      </c>
      <c r="F18" s="28">
        <f t="shared" si="3"/>
        <v>30</v>
      </c>
      <c r="G18" s="24">
        <v>1318</v>
      </c>
      <c r="H18" s="28">
        <f t="shared" si="4"/>
        <v>1348</v>
      </c>
      <c r="I18" s="28"/>
      <c r="J18" s="29">
        <f t="shared" si="5"/>
        <v>5.25</v>
      </c>
      <c r="K18" s="35">
        <v>5</v>
      </c>
    </row>
    <row r="19" spans="1:11">
      <c r="A19" s="24">
        <v>5</v>
      </c>
      <c r="B19" s="28">
        <v>21349</v>
      </c>
      <c r="C19" s="28" t="s">
        <v>200</v>
      </c>
      <c r="D19" s="28" t="s">
        <v>17</v>
      </c>
      <c r="E19" s="35">
        <v>184</v>
      </c>
      <c r="F19" s="28">
        <f t="shared" si="3"/>
        <v>72</v>
      </c>
      <c r="G19" s="28">
        <v>1272</v>
      </c>
      <c r="H19" s="28">
        <f t="shared" si="4"/>
        <v>1344</v>
      </c>
      <c r="I19" s="28"/>
      <c r="J19" s="29">
        <f t="shared" si="5"/>
        <v>12</v>
      </c>
      <c r="K19" s="35">
        <v>12</v>
      </c>
    </row>
    <row r="20" spans="1:11">
      <c r="A20" s="28">
        <v>6</v>
      </c>
      <c r="B20" s="28">
        <v>20304</v>
      </c>
      <c r="C20" s="28" t="s">
        <v>16</v>
      </c>
      <c r="D20" s="28" t="s">
        <v>17</v>
      </c>
      <c r="E20" s="35">
        <v>205</v>
      </c>
      <c r="F20" s="28">
        <f t="shared" si="3"/>
        <v>0</v>
      </c>
      <c r="G20" s="28">
        <v>1294</v>
      </c>
      <c r="H20" s="28">
        <f t="shared" si="4"/>
        <v>1294</v>
      </c>
      <c r="I20" s="28"/>
      <c r="J20" s="29">
        <f t="shared" si="5"/>
        <v>-3.75</v>
      </c>
      <c r="K20" s="35">
        <v>0</v>
      </c>
    </row>
    <row r="21" spans="1:11">
      <c r="A21" s="24">
        <v>7</v>
      </c>
      <c r="B21" s="28">
        <v>17038</v>
      </c>
      <c r="C21" s="28" t="s">
        <v>13</v>
      </c>
      <c r="D21" s="28" t="s">
        <v>12</v>
      </c>
      <c r="E21" s="35">
        <v>191</v>
      </c>
      <c r="F21" s="28">
        <f t="shared" si="3"/>
        <v>42</v>
      </c>
      <c r="G21" s="28">
        <v>1244</v>
      </c>
      <c r="H21" s="28">
        <f t="shared" si="4"/>
        <v>1286</v>
      </c>
      <c r="I21" s="28"/>
      <c r="J21" s="29">
        <f t="shared" si="5"/>
        <v>6.75</v>
      </c>
      <c r="K21" s="35">
        <v>7</v>
      </c>
    </row>
    <row r="22" spans="1:11">
      <c r="A22" s="28">
        <v>8</v>
      </c>
      <c r="B22" s="28">
        <v>20573</v>
      </c>
      <c r="C22" s="28" t="s">
        <v>15</v>
      </c>
      <c r="D22" s="28" t="s">
        <v>12</v>
      </c>
      <c r="E22" s="35">
        <v>207</v>
      </c>
      <c r="F22" s="28">
        <f t="shared" si="3"/>
        <v>0</v>
      </c>
      <c r="G22" s="24">
        <v>1280</v>
      </c>
      <c r="H22" s="28">
        <f t="shared" si="4"/>
        <v>1280</v>
      </c>
      <c r="I22" s="28"/>
      <c r="J22" s="29">
        <f t="shared" si="5"/>
        <v>-5.25</v>
      </c>
      <c r="K22" s="35">
        <v>0</v>
      </c>
    </row>
    <row r="23" spans="1:11">
      <c r="A23" s="24">
        <v>9</v>
      </c>
      <c r="B23" s="24">
        <v>24406</v>
      </c>
      <c r="C23" s="24" t="s">
        <v>396</v>
      </c>
      <c r="D23" s="24" t="s">
        <v>17</v>
      </c>
      <c r="E23" s="24">
        <v>210</v>
      </c>
      <c r="F23" s="28">
        <f t="shared" si="3"/>
        <v>0</v>
      </c>
      <c r="G23" s="28">
        <v>1273</v>
      </c>
      <c r="H23" s="28">
        <f t="shared" si="4"/>
        <v>1273</v>
      </c>
      <c r="I23" s="28"/>
      <c r="J23" s="29">
        <f t="shared" si="5"/>
        <v>-7.5</v>
      </c>
      <c r="K23" s="35">
        <v>0</v>
      </c>
    </row>
    <row r="24" spans="1:11">
      <c r="A24" s="28">
        <v>10</v>
      </c>
      <c r="B24" s="28">
        <v>22815</v>
      </c>
      <c r="C24" s="28" t="s">
        <v>261</v>
      </c>
      <c r="D24" s="28" t="s">
        <v>14</v>
      </c>
      <c r="E24" s="35">
        <v>198</v>
      </c>
      <c r="F24" s="28">
        <f t="shared" si="3"/>
        <v>12</v>
      </c>
      <c r="G24" s="28">
        <v>1257</v>
      </c>
      <c r="H24" s="28">
        <f t="shared" si="4"/>
        <v>1269</v>
      </c>
      <c r="I24" s="28"/>
      <c r="J24" s="29">
        <f t="shared" si="5"/>
        <v>1.5</v>
      </c>
      <c r="K24" s="35">
        <v>2</v>
      </c>
    </row>
    <row r="25" spans="1:11">
      <c r="A25" s="24">
        <v>11</v>
      </c>
      <c r="B25" s="28">
        <v>17147</v>
      </c>
      <c r="C25" s="28" t="s">
        <v>11</v>
      </c>
      <c r="D25" s="28" t="s">
        <v>12</v>
      </c>
      <c r="E25" s="35">
        <v>221</v>
      </c>
      <c r="F25" s="28">
        <f t="shared" si="3"/>
        <v>0</v>
      </c>
      <c r="G25" s="24">
        <v>1268</v>
      </c>
      <c r="H25" s="28">
        <f t="shared" si="4"/>
        <v>1268</v>
      </c>
      <c r="I25" s="28"/>
      <c r="J25" s="29">
        <f t="shared" si="5"/>
        <v>-15.75</v>
      </c>
      <c r="K25" s="35">
        <v>0</v>
      </c>
    </row>
    <row r="26" spans="1:11">
      <c r="A26" s="28">
        <v>12</v>
      </c>
      <c r="B26" s="28">
        <v>17154</v>
      </c>
      <c r="C26" s="35" t="s">
        <v>336</v>
      </c>
      <c r="D26" s="35" t="s">
        <v>12</v>
      </c>
      <c r="E26" s="35">
        <v>213</v>
      </c>
      <c r="F26" s="28">
        <f t="shared" si="3"/>
        <v>0</v>
      </c>
      <c r="G26" s="24">
        <v>1243</v>
      </c>
      <c r="H26" s="28">
        <f t="shared" si="4"/>
        <v>1243</v>
      </c>
      <c r="I26" s="28"/>
      <c r="J26" s="29">
        <f t="shared" si="5"/>
        <v>-9.75</v>
      </c>
      <c r="K26" s="35">
        <v>0</v>
      </c>
    </row>
    <row r="27" spans="1:11">
      <c r="A27" s="24">
        <v>13</v>
      </c>
      <c r="B27" s="28">
        <v>22292</v>
      </c>
      <c r="C27" s="28" t="s">
        <v>23</v>
      </c>
      <c r="D27" s="28" t="s">
        <v>24</v>
      </c>
      <c r="E27" s="35">
        <v>217</v>
      </c>
      <c r="F27" s="28">
        <f t="shared" si="3"/>
        <v>0</v>
      </c>
      <c r="G27" s="28">
        <v>1235</v>
      </c>
      <c r="H27" s="28">
        <f t="shared" si="4"/>
        <v>1235</v>
      </c>
      <c r="I27" s="28"/>
      <c r="J27" s="29">
        <f t="shared" si="5"/>
        <v>-12.75</v>
      </c>
      <c r="K27" s="35">
        <v>0</v>
      </c>
    </row>
    <row r="28" spans="1:11">
      <c r="A28" s="28">
        <v>14</v>
      </c>
      <c r="B28" s="28">
        <v>22285</v>
      </c>
      <c r="C28" s="28" t="s">
        <v>183</v>
      </c>
      <c r="D28" s="28" t="s">
        <v>12</v>
      </c>
      <c r="E28" s="24">
        <v>179</v>
      </c>
      <c r="F28" s="28">
        <f t="shared" si="3"/>
        <v>96</v>
      </c>
      <c r="G28" s="28">
        <v>1137</v>
      </c>
      <c r="H28" s="28">
        <f t="shared" si="4"/>
        <v>1233</v>
      </c>
      <c r="I28" s="28"/>
      <c r="J28" s="29">
        <f t="shared" si="5"/>
        <v>15.75</v>
      </c>
      <c r="K28" s="35">
        <v>16</v>
      </c>
    </row>
    <row r="29" spans="1:11">
      <c r="A29" s="24">
        <v>15</v>
      </c>
      <c r="B29" s="28">
        <v>22286</v>
      </c>
      <c r="C29" s="28" t="s">
        <v>143</v>
      </c>
      <c r="D29" s="28" t="s">
        <v>57</v>
      </c>
      <c r="E29" s="35">
        <v>167</v>
      </c>
      <c r="F29" s="28">
        <f t="shared" si="3"/>
        <v>150</v>
      </c>
      <c r="G29" s="24">
        <v>1067</v>
      </c>
      <c r="H29" s="28">
        <f t="shared" si="4"/>
        <v>1217</v>
      </c>
      <c r="I29" s="28"/>
      <c r="J29" s="29">
        <f t="shared" si="5"/>
        <v>24.75</v>
      </c>
      <c r="K29" s="35">
        <v>25</v>
      </c>
    </row>
    <row r="30" spans="1:11">
      <c r="A30" s="28">
        <v>16</v>
      </c>
      <c r="B30" s="28">
        <v>17313</v>
      </c>
      <c r="C30" s="28" t="s">
        <v>43</v>
      </c>
      <c r="D30" s="28" t="s">
        <v>12</v>
      </c>
      <c r="E30" s="35">
        <v>211</v>
      </c>
      <c r="F30" s="28">
        <f t="shared" si="3"/>
        <v>0</v>
      </c>
      <c r="G30" s="24">
        <v>1215</v>
      </c>
      <c r="H30" s="28">
        <f t="shared" si="4"/>
        <v>1215</v>
      </c>
      <c r="I30" s="28"/>
      <c r="J30" s="29">
        <f t="shared" si="5"/>
        <v>-8.25</v>
      </c>
      <c r="K30" s="35">
        <v>0</v>
      </c>
    </row>
    <row r="31" spans="1:11">
      <c r="A31" s="24">
        <v>17</v>
      </c>
      <c r="B31" s="24">
        <v>25113</v>
      </c>
      <c r="C31" s="24" t="s">
        <v>543</v>
      </c>
      <c r="D31" s="24" t="s">
        <v>24</v>
      </c>
      <c r="E31" s="35">
        <v>202</v>
      </c>
      <c r="F31" s="28">
        <f t="shared" si="3"/>
        <v>0</v>
      </c>
      <c r="G31" s="24">
        <v>1208</v>
      </c>
      <c r="H31" s="24">
        <f t="shared" si="4"/>
        <v>1208</v>
      </c>
      <c r="I31" s="28"/>
      <c r="J31" s="29">
        <f t="shared" si="5"/>
        <v>-1.5</v>
      </c>
      <c r="K31" s="35">
        <v>0</v>
      </c>
    </row>
    <row r="32" spans="1:11">
      <c r="A32" s="28">
        <v>18</v>
      </c>
      <c r="B32" s="28">
        <v>22195</v>
      </c>
      <c r="C32" s="28" t="s">
        <v>42</v>
      </c>
      <c r="D32" s="28" t="s">
        <v>17</v>
      </c>
      <c r="E32" s="35">
        <v>190</v>
      </c>
      <c r="F32" s="28">
        <f t="shared" si="3"/>
        <v>48</v>
      </c>
      <c r="G32" s="28">
        <v>1155</v>
      </c>
      <c r="H32" s="28">
        <f t="shared" si="4"/>
        <v>1203</v>
      </c>
      <c r="I32" s="28"/>
      <c r="J32" s="29">
        <f t="shared" si="5"/>
        <v>7.5</v>
      </c>
      <c r="K32" s="35">
        <v>8</v>
      </c>
    </row>
    <row r="33" spans="1:11">
      <c r="A33" s="24">
        <v>19</v>
      </c>
      <c r="B33" s="35">
        <v>24001</v>
      </c>
      <c r="C33" s="35" t="s">
        <v>375</v>
      </c>
      <c r="D33" s="24" t="s">
        <v>24</v>
      </c>
      <c r="E33" s="35">
        <v>188</v>
      </c>
      <c r="F33" s="28">
        <f t="shared" si="3"/>
        <v>54</v>
      </c>
      <c r="G33" s="24">
        <v>1145</v>
      </c>
      <c r="H33" s="28">
        <f t="shared" si="4"/>
        <v>1199</v>
      </c>
      <c r="I33" s="24" t="s">
        <v>294</v>
      </c>
      <c r="J33" s="29">
        <f t="shared" si="5"/>
        <v>9</v>
      </c>
      <c r="K33" s="35">
        <v>9</v>
      </c>
    </row>
    <row r="34" spans="1:11">
      <c r="A34" s="28">
        <v>20</v>
      </c>
      <c r="B34" s="28">
        <v>21704</v>
      </c>
      <c r="C34" s="28" t="s">
        <v>166</v>
      </c>
      <c r="D34" s="28" t="s">
        <v>24</v>
      </c>
      <c r="E34" s="28">
        <v>188</v>
      </c>
      <c r="F34" s="28">
        <f t="shared" si="3"/>
        <v>54</v>
      </c>
      <c r="G34" s="24">
        <v>1142</v>
      </c>
      <c r="H34" s="28">
        <f t="shared" si="4"/>
        <v>1196</v>
      </c>
      <c r="I34" s="28"/>
      <c r="J34" s="29">
        <f t="shared" si="5"/>
        <v>9</v>
      </c>
      <c r="K34" s="35">
        <v>9</v>
      </c>
    </row>
    <row r="35" spans="1:11">
      <c r="A35" s="24">
        <v>21</v>
      </c>
      <c r="B35" s="28">
        <v>21960</v>
      </c>
      <c r="C35" s="28" t="s">
        <v>152</v>
      </c>
      <c r="D35" s="28" t="s">
        <v>57</v>
      </c>
      <c r="E35" s="28">
        <v>173</v>
      </c>
      <c r="F35" s="28">
        <f t="shared" si="3"/>
        <v>120</v>
      </c>
      <c r="G35" s="28">
        <v>1071</v>
      </c>
      <c r="H35" s="28">
        <f t="shared" si="4"/>
        <v>1191</v>
      </c>
      <c r="I35" s="28"/>
      <c r="J35" s="29">
        <f t="shared" si="5"/>
        <v>20.25</v>
      </c>
      <c r="K35" s="35">
        <v>20</v>
      </c>
    </row>
    <row r="36" spans="1:11">
      <c r="A36" s="28">
        <v>22</v>
      </c>
      <c r="B36" s="24">
        <v>24120</v>
      </c>
      <c r="C36" s="24" t="s">
        <v>394</v>
      </c>
      <c r="D36" s="24" t="s">
        <v>17</v>
      </c>
      <c r="E36" s="35">
        <v>209</v>
      </c>
      <c r="F36" s="28">
        <f t="shared" si="3"/>
        <v>0</v>
      </c>
      <c r="G36" s="24">
        <v>1176</v>
      </c>
      <c r="H36" s="28">
        <f t="shared" si="4"/>
        <v>1176</v>
      </c>
      <c r="I36" s="28"/>
      <c r="J36" s="29">
        <f t="shared" si="5"/>
        <v>-6.75</v>
      </c>
      <c r="K36" s="35">
        <v>0</v>
      </c>
    </row>
    <row r="37" spans="1:11">
      <c r="A37" s="24">
        <v>23</v>
      </c>
      <c r="B37" s="24">
        <v>25064</v>
      </c>
      <c r="C37" s="24" t="s">
        <v>527</v>
      </c>
      <c r="D37" s="24" t="s">
        <v>17</v>
      </c>
      <c r="E37" s="35">
        <v>146</v>
      </c>
      <c r="F37" s="28">
        <f t="shared" si="3"/>
        <v>228</v>
      </c>
      <c r="G37" s="28">
        <v>944</v>
      </c>
      <c r="H37" s="28">
        <f t="shared" si="4"/>
        <v>1172</v>
      </c>
      <c r="I37" s="28"/>
      <c r="J37" s="29">
        <f t="shared" si="5"/>
        <v>40.5</v>
      </c>
      <c r="K37" s="35">
        <v>38</v>
      </c>
    </row>
    <row r="38" spans="1:11">
      <c r="A38" s="28">
        <v>24</v>
      </c>
      <c r="B38" s="28">
        <v>17279</v>
      </c>
      <c r="C38" s="28" t="s">
        <v>247</v>
      </c>
      <c r="D38" s="28" t="s">
        <v>57</v>
      </c>
      <c r="E38" s="24">
        <v>191</v>
      </c>
      <c r="F38" s="28">
        <f t="shared" si="3"/>
        <v>42</v>
      </c>
      <c r="G38" s="28">
        <v>1128</v>
      </c>
      <c r="H38" s="28">
        <f t="shared" si="4"/>
        <v>1170</v>
      </c>
      <c r="I38" s="28"/>
      <c r="J38" s="29">
        <f t="shared" si="5"/>
        <v>6.75</v>
      </c>
      <c r="K38" s="28">
        <v>7</v>
      </c>
    </row>
    <row r="39" spans="1:11">
      <c r="A39" s="24">
        <v>25</v>
      </c>
      <c r="B39" s="28">
        <v>17103</v>
      </c>
      <c r="C39" s="28" t="s">
        <v>21</v>
      </c>
      <c r="D39" s="28" t="s">
        <v>12</v>
      </c>
      <c r="E39" s="35">
        <v>222</v>
      </c>
      <c r="F39" s="28">
        <f t="shared" si="3"/>
        <v>0</v>
      </c>
      <c r="G39" s="24">
        <v>1167</v>
      </c>
      <c r="H39" s="28">
        <f t="shared" si="4"/>
        <v>1167</v>
      </c>
      <c r="I39" s="28"/>
      <c r="J39" s="29">
        <f t="shared" si="5"/>
        <v>-16.5</v>
      </c>
      <c r="K39" s="35">
        <v>0</v>
      </c>
    </row>
    <row r="40" spans="1:11">
      <c r="A40" s="28">
        <v>26</v>
      </c>
      <c r="B40" s="35">
        <v>23274</v>
      </c>
      <c r="C40" s="35" t="s">
        <v>338</v>
      </c>
      <c r="D40" s="35" t="s">
        <v>19</v>
      </c>
      <c r="E40" s="35">
        <v>175</v>
      </c>
      <c r="F40" s="28">
        <f t="shared" si="3"/>
        <v>114</v>
      </c>
      <c r="G40" s="28">
        <v>1046</v>
      </c>
      <c r="H40" s="28">
        <f t="shared" si="4"/>
        <v>1160</v>
      </c>
      <c r="I40" s="28"/>
      <c r="J40" s="29">
        <f t="shared" si="5"/>
        <v>18.75</v>
      </c>
      <c r="K40" s="35">
        <v>19</v>
      </c>
    </row>
    <row r="41" spans="1:11">
      <c r="A41" s="24">
        <v>27</v>
      </c>
      <c r="B41" s="24">
        <v>21189</v>
      </c>
      <c r="C41" s="24" t="s">
        <v>482</v>
      </c>
      <c r="D41" s="24" t="s">
        <v>17</v>
      </c>
      <c r="E41" s="35">
        <v>211</v>
      </c>
      <c r="F41" s="28">
        <f t="shared" si="3"/>
        <v>0</v>
      </c>
      <c r="G41" s="28">
        <v>1159</v>
      </c>
      <c r="H41" s="24">
        <f t="shared" si="4"/>
        <v>1159</v>
      </c>
      <c r="I41" s="28"/>
      <c r="J41" s="29">
        <f t="shared" si="5"/>
        <v>-8.25</v>
      </c>
      <c r="K41" s="35">
        <v>0</v>
      </c>
    </row>
    <row r="42" spans="1:11">
      <c r="A42" s="28">
        <v>28</v>
      </c>
      <c r="B42" s="24">
        <v>24129</v>
      </c>
      <c r="C42" s="24" t="s">
        <v>402</v>
      </c>
      <c r="D42" s="24" t="s">
        <v>34</v>
      </c>
      <c r="E42" s="35">
        <v>175</v>
      </c>
      <c r="F42" s="28">
        <f t="shared" si="3"/>
        <v>114</v>
      </c>
      <c r="G42" s="28">
        <v>1033</v>
      </c>
      <c r="H42" s="28">
        <f t="shared" si="4"/>
        <v>1147</v>
      </c>
      <c r="I42" s="28"/>
      <c r="J42" s="29">
        <f t="shared" si="5"/>
        <v>18.75</v>
      </c>
      <c r="K42" s="35">
        <v>19</v>
      </c>
    </row>
    <row r="43" spans="1:11">
      <c r="A43" s="24">
        <v>29</v>
      </c>
      <c r="B43" s="28">
        <v>21088</v>
      </c>
      <c r="C43" s="28" t="s">
        <v>26</v>
      </c>
      <c r="D43" s="28" t="s">
        <v>24</v>
      </c>
      <c r="E43" s="35">
        <v>178</v>
      </c>
      <c r="F43" s="28">
        <f t="shared" si="3"/>
        <v>102</v>
      </c>
      <c r="G43" s="24">
        <v>1032</v>
      </c>
      <c r="H43" s="28">
        <f t="shared" si="4"/>
        <v>1134</v>
      </c>
      <c r="I43" s="28"/>
      <c r="J43" s="29">
        <f t="shared" si="5"/>
        <v>16.5</v>
      </c>
      <c r="K43" s="35">
        <v>17</v>
      </c>
    </row>
    <row r="44" spans="1:11">
      <c r="A44" s="28">
        <v>30</v>
      </c>
      <c r="B44" s="24">
        <v>19585</v>
      </c>
      <c r="C44" s="24" t="s">
        <v>409</v>
      </c>
      <c r="D44" s="24" t="s">
        <v>17</v>
      </c>
      <c r="E44" s="35">
        <v>197</v>
      </c>
      <c r="F44" s="28">
        <f t="shared" si="3"/>
        <v>12</v>
      </c>
      <c r="G44" s="24">
        <v>1122</v>
      </c>
      <c r="H44" s="28">
        <f t="shared" si="4"/>
        <v>1134</v>
      </c>
      <c r="I44" s="28"/>
      <c r="J44" s="29">
        <f t="shared" si="5"/>
        <v>2.25</v>
      </c>
      <c r="K44" s="35">
        <v>2</v>
      </c>
    </row>
    <row r="45" spans="1:11">
      <c r="A45" s="24">
        <v>31</v>
      </c>
      <c r="B45" s="28">
        <v>22263</v>
      </c>
      <c r="C45" s="28" t="s">
        <v>225</v>
      </c>
      <c r="D45" s="28" t="s">
        <v>24</v>
      </c>
      <c r="E45" s="35">
        <v>202</v>
      </c>
      <c r="F45" s="28">
        <f t="shared" si="3"/>
        <v>0</v>
      </c>
      <c r="G45" s="28">
        <v>1119</v>
      </c>
      <c r="H45" s="28">
        <f t="shared" si="4"/>
        <v>1119</v>
      </c>
      <c r="I45" s="28"/>
      <c r="J45" s="29">
        <f t="shared" si="5"/>
        <v>-1.5</v>
      </c>
      <c r="K45" s="35">
        <v>0</v>
      </c>
    </row>
    <row r="46" spans="1:11">
      <c r="A46" s="28">
        <v>32</v>
      </c>
      <c r="B46" s="24">
        <v>24409</v>
      </c>
      <c r="C46" s="24" t="s">
        <v>481</v>
      </c>
      <c r="D46" s="24" t="s">
        <v>17</v>
      </c>
      <c r="E46" s="35">
        <v>186</v>
      </c>
      <c r="F46" s="28">
        <f t="shared" si="3"/>
        <v>66</v>
      </c>
      <c r="G46" s="28">
        <v>1037</v>
      </c>
      <c r="H46" s="28">
        <f t="shared" si="4"/>
        <v>1103</v>
      </c>
      <c r="I46" s="28"/>
      <c r="J46" s="29">
        <f t="shared" si="5"/>
        <v>10.5</v>
      </c>
      <c r="K46" s="35">
        <v>11</v>
      </c>
    </row>
    <row r="47" spans="1:11">
      <c r="A47" s="24">
        <v>33</v>
      </c>
      <c r="B47" s="28">
        <v>21089</v>
      </c>
      <c r="C47" s="28" t="s">
        <v>25</v>
      </c>
      <c r="D47" s="28" t="s">
        <v>19</v>
      </c>
      <c r="E47" s="35">
        <v>183</v>
      </c>
      <c r="F47" s="28">
        <f t="shared" si="3"/>
        <v>78</v>
      </c>
      <c r="G47" s="24">
        <v>1017</v>
      </c>
      <c r="H47" s="28">
        <f t="shared" si="4"/>
        <v>1095</v>
      </c>
      <c r="I47" s="28"/>
      <c r="J47" s="29">
        <f t="shared" si="5"/>
        <v>12.75</v>
      </c>
      <c r="K47" s="35">
        <v>13</v>
      </c>
    </row>
    <row r="48" spans="1:11">
      <c r="A48" s="28">
        <v>34</v>
      </c>
      <c r="B48" s="28">
        <v>17157</v>
      </c>
      <c r="C48" s="28" t="s">
        <v>257</v>
      </c>
      <c r="D48" t="s">
        <v>12</v>
      </c>
      <c r="E48" s="35">
        <v>197</v>
      </c>
      <c r="F48" s="28">
        <f t="shared" si="3"/>
        <v>12</v>
      </c>
      <c r="G48" s="28">
        <v>1083</v>
      </c>
      <c r="H48" s="28">
        <f t="shared" si="4"/>
        <v>1095</v>
      </c>
      <c r="I48" s="28"/>
      <c r="J48" s="29">
        <f t="shared" si="5"/>
        <v>2.25</v>
      </c>
      <c r="K48" s="35">
        <v>2</v>
      </c>
    </row>
    <row r="49" spans="1:11">
      <c r="A49" s="24">
        <v>35</v>
      </c>
      <c r="B49" s="35">
        <v>23260</v>
      </c>
      <c r="C49" s="35" t="s">
        <v>343</v>
      </c>
      <c r="D49" s="35" t="s">
        <v>17</v>
      </c>
      <c r="E49" s="35">
        <v>187</v>
      </c>
      <c r="F49" s="28">
        <f t="shared" si="3"/>
        <v>60</v>
      </c>
      <c r="G49" s="28">
        <v>1030</v>
      </c>
      <c r="H49" s="28">
        <f t="shared" si="4"/>
        <v>1090</v>
      </c>
      <c r="I49" s="28"/>
      <c r="J49" s="29">
        <f t="shared" si="5"/>
        <v>9.75</v>
      </c>
      <c r="K49" s="35">
        <v>10</v>
      </c>
    </row>
    <row r="50" spans="1:11">
      <c r="A50" s="28">
        <v>36</v>
      </c>
      <c r="B50" s="24">
        <v>24823</v>
      </c>
      <c r="C50" s="24" t="s">
        <v>480</v>
      </c>
      <c r="D50" s="24" t="s">
        <v>34</v>
      </c>
      <c r="E50" s="35">
        <v>179</v>
      </c>
      <c r="F50" s="28">
        <f t="shared" si="3"/>
        <v>96</v>
      </c>
      <c r="G50" s="28">
        <v>975</v>
      </c>
      <c r="H50" s="28">
        <f t="shared" si="4"/>
        <v>1071</v>
      </c>
      <c r="I50" s="28"/>
      <c r="J50" s="29">
        <f t="shared" si="5"/>
        <v>15.75</v>
      </c>
      <c r="K50" s="35">
        <v>16</v>
      </c>
    </row>
    <row r="51" spans="1:11">
      <c r="A51" s="24">
        <v>37</v>
      </c>
      <c r="B51" s="24">
        <v>24529</v>
      </c>
      <c r="C51" s="24" t="s">
        <v>420</v>
      </c>
      <c r="D51" s="24" t="s">
        <v>17</v>
      </c>
      <c r="E51" s="35">
        <v>181</v>
      </c>
      <c r="F51" s="28">
        <f t="shared" si="3"/>
        <v>84</v>
      </c>
      <c r="G51" s="24">
        <v>984</v>
      </c>
      <c r="H51" s="28">
        <f t="shared" si="4"/>
        <v>1068</v>
      </c>
      <c r="I51" s="28"/>
      <c r="J51" s="29">
        <f t="shared" si="5"/>
        <v>14.25</v>
      </c>
      <c r="K51" s="35">
        <v>14</v>
      </c>
    </row>
    <row r="52" spans="1:11">
      <c r="A52" s="28">
        <v>38</v>
      </c>
      <c r="B52" s="35">
        <v>23486</v>
      </c>
      <c r="C52" s="35" t="s">
        <v>359</v>
      </c>
      <c r="D52" s="35" t="s">
        <v>57</v>
      </c>
      <c r="E52" s="35">
        <v>176</v>
      </c>
      <c r="F52" s="28">
        <f t="shared" si="3"/>
        <v>108</v>
      </c>
      <c r="G52" s="35">
        <v>957</v>
      </c>
      <c r="H52" s="28">
        <f t="shared" si="4"/>
        <v>1065</v>
      </c>
      <c r="I52" s="28"/>
      <c r="J52" s="29">
        <f t="shared" si="5"/>
        <v>18</v>
      </c>
      <c r="K52" s="35">
        <v>18</v>
      </c>
    </row>
    <row r="53" spans="1:11">
      <c r="A53" s="24">
        <v>39</v>
      </c>
      <c r="B53" s="35">
        <v>23305</v>
      </c>
      <c r="C53" s="35" t="s">
        <v>345</v>
      </c>
      <c r="D53" s="35" t="s">
        <v>17</v>
      </c>
      <c r="E53" s="35">
        <v>179</v>
      </c>
      <c r="F53" s="28">
        <f t="shared" si="3"/>
        <v>96</v>
      </c>
      <c r="G53" s="24">
        <v>938</v>
      </c>
      <c r="H53" s="28">
        <f t="shared" si="4"/>
        <v>1034</v>
      </c>
      <c r="I53" s="28"/>
      <c r="J53" s="29">
        <f t="shared" si="5"/>
        <v>15.75</v>
      </c>
      <c r="K53" s="35">
        <v>16</v>
      </c>
    </row>
    <row r="54" spans="1:11">
      <c r="A54" s="28">
        <v>40</v>
      </c>
      <c r="B54" s="28">
        <v>20077</v>
      </c>
      <c r="C54" s="28" t="s">
        <v>238</v>
      </c>
      <c r="D54" s="24" t="s">
        <v>12</v>
      </c>
      <c r="E54" s="35">
        <v>195</v>
      </c>
      <c r="F54" s="28">
        <f t="shared" si="3"/>
        <v>24</v>
      </c>
      <c r="G54" s="28">
        <v>1006</v>
      </c>
      <c r="H54" s="28">
        <f t="shared" si="4"/>
        <v>1030</v>
      </c>
      <c r="I54" s="28"/>
      <c r="J54" s="29">
        <f t="shared" si="5"/>
        <v>3.75</v>
      </c>
      <c r="K54" s="35">
        <v>4</v>
      </c>
    </row>
    <row r="55" spans="1:11">
      <c r="A55" s="24">
        <v>41</v>
      </c>
      <c r="B55" s="24">
        <v>17244</v>
      </c>
      <c r="C55" s="24" t="s">
        <v>194</v>
      </c>
      <c r="D55" s="24" t="s">
        <v>17</v>
      </c>
      <c r="E55" s="24">
        <v>196</v>
      </c>
      <c r="F55" s="28">
        <f t="shared" si="3"/>
        <v>18</v>
      </c>
      <c r="G55" s="28">
        <v>1002</v>
      </c>
      <c r="H55" s="28">
        <f t="shared" si="4"/>
        <v>1020</v>
      </c>
      <c r="I55" s="28"/>
      <c r="J55" s="29">
        <f t="shared" si="5"/>
        <v>3</v>
      </c>
      <c r="K55" s="35">
        <v>3</v>
      </c>
    </row>
    <row r="56" spans="1:11">
      <c r="A56" s="28">
        <v>42</v>
      </c>
      <c r="B56" s="35">
        <v>23395</v>
      </c>
      <c r="C56" s="35" t="s">
        <v>350</v>
      </c>
      <c r="D56" s="35" t="s">
        <v>12</v>
      </c>
      <c r="E56" s="35">
        <v>187</v>
      </c>
      <c r="F56" s="28">
        <f t="shared" si="3"/>
        <v>60</v>
      </c>
      <c r="G56" s="24">
        <v>943</v>
      </c>
      <c r="H56" s="28">
        <f t="shared" si="4"/>
        <v>1003</v>
      </c>
      <c r="I56" s="28"/>
      <c r="J56" s="29">
        <f t="shared" si="5"/>
        <v>9.75</v>
      </c>
      <c r="K56" s="35">
        <v>10</v>
      </c>
    </row>
    <row r="57" spans="1:11">
      <c r="A57" s="24">
        <v>43</v>
      </c>
      <c r="B57" s="28">
        <v>21138</v>
      </c>
      <c r="C57" s="28" t="s">
        <v>76</v>
      </c>
      <c r="D57" s="28" t="s">
        <v>17</v>
      </c>
      <c r="E57" s="35">
        <v>181</v>
      </c>
      <c r="F57" s="28">
        <f t="shared" si="3"/>
        <v>84</v>
      </c>
      <c r="G57" s="24">
        <v>885</v>
      </c>
      <c r="H57" s="28">
        <f t="shared" si="4"/>
        <v>969</v>
      </c>
      <c r="I57" s="28"/>
      <c r="J57" s="29">
        <f t="shared" si="5"/>
        <v>14.25</v>
      </c>
      <c r="K57" s="35">
        <v>14</v>
      </c>
    </row>
    <row r="58" spans="1:11">
      <c r="A58" s="28"/>
      <c r="B58" s="28"/>
      <c r="C58" s="28"/>
      <c r="D58" s="28"/>
      <c r="E58" s="28"/>
      <c r="F58" s="28"/>
      <c r="G58" s="28"/>
      <c r="H58" s="28"/>
      <c r="I58" s="29"/>
      <c r="J58" s="35"/>
      <c r="K58" s="29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M55"/>
  <sheetViews>
    <sheetView workbookViewId="0">
      <selection activeCell="A7" sqref="A7"/>
    </sheetView>
  </sheetViews>
  <sheetFormatPr baseColWidth="10" defaultColWidth="9.140625" defaultRowHeight="12.75"/>
  <cols>
    <col min="1" max="1" width="5.28515625" customWidth="1"/>
    <col min="2" max="2" width="7" customWidth="1"/>
    <col min="3" max="3" width="19.5703125" customWidth="1"/>
    <col min="4" max="4" width="11" customWidth="1"/>
    <col min="5" max="5" width="5.7109375" customWidth="1"/>
    <col min="7" max="7" width="5.85546875" customWidth="1"/>
    <col min="8" max="8" width="5.7109375" customWidth="1"/>
    <col min="9" max="9" width="3.85546875" customWidth="1"/>
    <col min="10" max="10" width="6.5703125" customWidth="1"/>
    <col min="11" max="11" width="5.5703125" customWidth="1"/>
  </cols>
  <sheetData>
    <row r="1" spans="1:13" ht="20.25">
      <c r="A1" s="5" t="s">
        <v>382</v>
      </c>
      <c r="D1" s="52" t="s">
        <v>428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</row>
    <row r="3" spans="1:13" s="24" customFormat="1">
      <c r="A3" s="28">
        <v>1</v>
      </c>
      <c r="B3" s="24">
        <v>17312</v>
      </c>
      <c r="C3" s="24" t="s">
        <v>20</v>
      </c>
      <c r="D3" s="24" t="s">
        <v>17</v>
      </c>
      <c r="E3" s="35">
        <v>181</v>
      </c>
      <c r="F3" s="28">
        <f>K3*6</f>
        <v>84</v>
      </c>
      <c r="G3" s="24">
        <v>1069</v>
      </c>
      <c r="H3" s="28">
        <f>F3+G3</f>
        <v>1153</v>
      </c>
      <c r="I3" s="28"/>
      <c r="J3" s="29">
        <f>(200-E3)*(75/100)</f>
        <v>14.25</v>
      </c>
      <c r="K3" s="35">
        <v>14</v>
      </c>
      <c r="L3" s="31"/>
      <c r="M3" s="27"/>
    </row>
    <row r="4" spans="1:13" s="24" customFormat="1">
      <c r="A4" s="28">
        <v>2</v>
      </c>
      <c r="B4" s="28">
        <v>21402</v>
      </c>
      <c r="C4" s="28" t="s">
        <v>141</v>
      </c>
      <c r="D4" s="28" t="s">
        <v>17</v>
      </c>
      <c r="E4" s="35">
        <v>186</v>
      </c>
      <c r="F4" s="28">
        <f>K4*6</f>
        <v>66</v>
      </c>
      <c r="G4" s="28">
        <v>1086</v>
      </c>
      <c r="H4" s="28">
        <f>F4+G4</f>
        <v>1152</v>
      </c>
      <c r="I4" s="28"/>
      <c r="J4" s="29">
        <f>(200-E4)*(75/100)</f>
        <v>10.5</v>
      </c>
      <c r="K4" s="35">
        <v>11</v>
      </c>
      <c r="L4" s="31"/>
      <c r="M4" s="27"/>
    </row>
    <row r="5" spans="1:13" s="24" customFormat="1">
      <c r="A5" s="28">
        <v>3</v>
      </c>
      <c r="B5" s="28">
        <v>17116</v>
      </c>
      <c r="C5" s="28" t="s">
        <v>30</v>
      </c>
      <c r="D5" s="28" t="s">
        <v>17</v>
      </c>
      <c r="E5" s="35">
        <v>188</v>
      </c>
      <c r="F5" s="28">
        <f>K5*6</f>
        <v>54</v>
      </c>
      <c r="G5" s="28">
        <v>1071</v>
      </c>
      <c r="H5" s="28">
        <f>F5+G5</f>
        <v>1125</v>
      </c>
      <c r="I5" s="28"/>
      <c r="J5" s="29">
        <f>(200-E5)*(75/100)</f>
        <v>9</v>
      </c>
      <c r="K5" s="35">
        <v>9</v>
      </c>
      <c r="L5" s="31"/>
      <c r="M5" s="27"/>
    </row>
    <row r="6" spans="1:13" s="24" customFormat="1">
      <c r="A6" s="28">
        <v>4</v>
      </c>
      <c r="B6" s="24">
        <v>24779</v>
      </c>
      <c r="C6" s="24" t="s">
        <v>489</v>
      </c>
      <c r="D6" s="24" t="s">
        <v>17</v>
      </c>
      <c r="E6" s="35">
        <v>159</v>
      </c>
      <c r="F6" s="28">
        <f>K6*6</f>
        <v>186</v>
      </c>
      <c r="G6" s="28">
        <v>898</v>
      </c>
      <c r="H6" s="28">
        <f>F6+G6</f>
        <v>1084</v>
      </c>
      <c r="I6" s="28"/>
      <c r="J6" s="29">
        <f>(200-E6)*(75/100)</f>
        <v>30.75</v>
      </c>
      <c r="K6" s="35">
        <v>31</v>
      </c>
      <c r="L6" s="31"/>
      <c r="M6" s="27"/>
    </row>
    <row r="7" spans="1:13">
      <c r="A7" s="28"/>
      <c r="B7" s="28"/>
      <c r="C7" s="28"/>
      <c r="D7" s="28"/>
      <c r="E7" s="28"/>
      <c r="F7" s="28"/>
      <c r="G7" s="28"/>
      <c r="H7" s="28"/>
      <c r="I7" s="29"/>
      <c r="J7" s="35"/>
      <c r="K7" s="29"/>
    </row>
    <row r="8" spans="1:13">
      <c r="A8" s="24">
        <v>1</v>
      </c>
      <c r="B8" s="28">
        <v>17161</v>
      </c>
      <c r="C8" s="28" t="s">
        <v>41</v>
      </c>
      <c r="D8" s="28" t="s">
        <v>14</v>
      </c>
      <c r="E8" s="35">
        <v>196</v>
      </c>
      <c r="F8" s="28">
        <f t="shared" ref="F8:F43" si="0">K8*6</f>
        <v>18</v>
      </c>
      <c r="G8" s="28">
        <v>1325</v>
      </c>
      <c r="H8" s="28">
        <f t="shared" ref="H8:H43" si="1">F8+G8</f>
        <v>1343</v>
      </c>
      <c r="I8" s="28"/>
      <c r="J8" s="29">
        <f t="shared" ref="J8:J43" si="2">(200-E8)*(75/100)</f>
        <v>3</v>
      </c>
      <c r="K8" s="35">
        <v>3</v>
      </c>
    </row>
    <row r="9" spans="1:13">
      <c r="A9" s="28">
        <v>2</v>
      </c>
      <c r="B9" s="28">
        <v>17154</v>
      </c>
      <c r="C9" s="35" t="s">
        <v>336</v>
      </c>
      <c r="D9" s="35" t="s">
        <v>12</v>
      </c>
      <c r="E9" s="35">
        <v>213</v>
      </c>
      <c r="F9" s="28">
        <f t="shared" si="0"/>
        <v>0</v>
      </c>
      <c r="G9" s="24">
        <v>1328</v>
      </c>
      <c r="H9" s="28">
        <f t="shared" si="1"/>
        <v>1328</v>
      </c>
      <c r="I9" s="28"/>
      <c r="J9" s="29">
        <f t="shared" si="2"/>
        <v>-9.75</v>
      </c>
      <c r="K9" s="35">
        <v>0</v>
      </c>
    </row>
    <row r="10" spans="1:13">
      <c r="A10" s="24">
        <v>3</v>
      </c>
      <c r="B10" s="28">
        <v>21665</v>
      </c>
      <c r="C10" s="28" t="s">
        <v>33</v>
      </c>
      <c r="D10" t="s">
        <v>12</v>
      </c>
      <c r="E10" s="35">
        <v>205</v>
      </c>
      <c r="F10" s="28">
        <f t="shared" si="0"/>
        <v>0</v>
      </c>
      <c r="G10" s="24">
        <v>1325</v>
      </c>
      <c r="H10" s="28">
        <f t="shared" si="1"/>
        <v>1325</v>
      </c>
      <c r="I10" s="28"/>
      <c r="J10" s="29">
        <f t="shared" si="2"/>
        <v>-3.75</v>
      </c>
      <c r="K10" s="35">
        <v>0</v>
      </c>
    </row>
    <row r="11" spans="1:13">
      <c r="A11" s="28">
        <v>4</v>
      </c>
      <c r="B11" s="28">
        <v>22262</v>
      </c>
      <c r="C11" s="28" t="s">
        <v>46</v>
      </c>
      <c r="D11" s="28" t="s">
        <v>24</v>
      </c>
      <c r="E11" s="35">
        <v>207</v>
      </c>
      <c r="F11" s="28">
        <f t="shared" si="0"/>
        <v>0</v>
      </c>
      <c r="G11" s="28">
        <v>1324</v>
      </c>
      <c r="H11" s="28">
        <f t="shared" si="1"/>
        <v>1324</v>
      </c>
      <c r="I11" s="28"/>
      <c r="J11" s="29">
        <f t="shared" si="2"/>
        <v>-5.25</v>
      </c>
      <c r="K11" s="28">
        <v>0</v>
      </c>
    </row>
    <row r="12" spans="1:13">
      <c r="A12" s="24">
        <v>5</v>
      </c>
      <c r="B12" s="28">
        <v>22264</v>
      </c>
      <c r="C12" s="28" t="s">
        <v>182</v>
      </c>
      <c r="D12" s="28" t="s">
        <v>24</v>
      </c>
      <c r="E12" s="35">
        <v>184</v>
      </c>
      <c r="F12" s="28">
        <f t="shared" si="0"/>
        <v>72</v>
      </c>
      <c r="G12" s="28">
        <v>1228</v>
      </c>
      <c r="H12" s="28">
        <f t="shared" si="1"/>
        <v>1300</v>
      </c>
      <c r="I12" s="28"/>
      <c r="J12" s="29">
        <f t="shared" si="2"/>
        <v>12</v>
      </c>
      <c r="K12" s="35">
        <v>12</v>
      </c>
    </row>
    <row r="13" spans="1:13">
      <c r="A13" s="28">
        <v>6</v>
      </c>
      <c r="B13" s="24">
        <v>25113</v>
      </c>
      <c r="C13" s="24" t="s">
        <v>543</v>
      </c>
      <c r="D13" s="24" t="s">
        <v>24</v>
      </c>
      <c r="E13" s="35">
        <v>202</v>
      </c>
      <c r="F13" s="28">
        <f t="shared" si="0"/>
        <v>0</v>
      </c>
      <c r="G13" s="24">
        <v>1281</v>
      </c>
      <c r="H13" s="24">
        <f t="shared" si="1"/>
        <v>1281</v>
      </c>
      <c r="I13" s="28"/>
      <c r="J13" s="29">
        <f t="shared" si="2"/>
        <v>-1.5</v>
      </c>
      <c r="K13" s="35">
        <v>0</v>
      </c>
    </row>
    <row r="14" spans="1:13">
      <c r="A14" s="24">
        <v>7</v>
      </c>
      <c r="B14" s="24">
        <v>24303</v>
      </c>
      <c r="C14" s="24" t="s">
        <v>413</v>
      </c>
      <c r="D14" s="24" t="s">
        <v>24</v>
      </c>
      <c r="E14" s="35">
        <v>213</v>
      </c>
      <c r="F14" s="28">
        <f t="shared" si="0"/>
        <v>0</v>
      </c>
      <c r="G14" s="28">
        <v>1271</v>
      </c>
      <c r="H14" s="28">
        <f t="shared" si="1"/>
        <v>1271</v>
      </c>
      <c r="I14" s="28"/>
      <c r="J14" s="29">
        <f t="shared" si="2"/>
        <v>-9.75</v>
      </c>
      <c r="K14" s="35">
        <v>0</v>
      </c>
    </row>
    <row r="15" spans="1:13">
      <c r="A15" s="28">
        <v>8</v>
      </c>
      <c r="B15" s="28">
        <v>17147</v>
      </c>
      <c r="C15" s="28" t="s">
        <v>11</v>
      </c>
      <c r="D15" s="28" t="s">
        <v>12</v>
      </c>
      <c r="E15" s="35">
        <v>221</v>
      </c>
      <c r="F15" s="28">
        <f t="shared" si="0"/>
        <v>0</v>
      </c>
      <c r="G15" s="24">
        <v>1269</v>
      </c>
      <c r="H15" s="28">
        <f t="shared" si="1"/>
        <v>1269</v>
      </c>
      <c r="I15" s="28"/>
      <c r="J15" s="29">
        <f t="shared" si="2"/>
        <v>-15.75</v>
      </c>
      <c r="K15" s="35">
        <v>0</v>
      </c>
    </row>
    <row r="16" spans="1:13">
      <c r="A16" s="24">
        <v>9</v>
      </c>
      <c r="B16" s="28">
        <v>20573</v>
      </c>
      <c r="C16" s="28" t="s">
        <v>15</v>
      </c>
      <c r="D16" s="28" t="s">
        <v>12</v>
      </c>
      <c r="E16" s="35">
        <v>207</v>
      </c>
      <c r="F16" s="28">
        <f t="shared" si="0"/>
        <v>0</v>
      </c>
      <c r="G16" s="24">
        <v>1264</v>
      </c>
      <c r="H16" s="28">
        <f t="shared" si="1"/>
        <v>1264</v>
      </c>
      <c r="I16" s="28"/>
      <c r="J16" s="29">
        <f t="shared" si="2"/>
        <v>-5.25</v>
      </c>
      <c r="K16" s="35">
        <v>0</v>
      </c>
    </row>
    <row r="17" spans="1:11">
      <c r="A17" s="28">
        <v>10</v>
      </c>
      <c r="B17" s="28">
        <v>17103</v>
      </c>
      <c r="C17" s="28" t="s">
        <v>21</v>
      </c>
      <c r="D17" s="28" t="s">
        <v>12</v>
      </c>
      <c r="E17" s="35">
        <v>222</v>
      </c>
      <c r="F17" s="28">
        <f t="shared" si="0"/>
        <v>0</v>
      </c>
      <c r="G17" s="24">
        <v>1241</v>
      </c>
      <c r="H17" s="28">
        <f t="shared" si="1"/>
        <v>1241</v>
      </c>
      <c r="I17" s="28"/>
      <c r="J17" s="29">
        <f t="shared" si="2"/>
        <v>-16.5</v>
      </c>
      <c r="K17" s="35">
        <v>0</v>
      </c>
    </row>
    <row r="18" spans="1:11">
      <c r="A18" s="24">
        <v>11</v>
      </c>
      <c r="B18" s="28">
        <v>22292</v>
      </c>
      <c r="C18" s="28" t="s">
        <v>23</v>
      </c>
      <c r="D18" s="28" t="s">
        <v>24</v>
      </c>
      <c r="E18" s="35">
        <v>217</v>
      </c>
      <c r="F18" s="28">
        <f t="shared" si="0"/>
        <v>0</v>
      </c>
      <c r="G18" s="28">
        <v>1237</v>
      </c>
      <c r="H18" s="28">
        <f t="shared" si="1"/>
        <v>1237</v>
      </c>
      <c r="I18" s="28"/>
      <c r="J18" s="29">
        <f t="shared" si="2"/>
        <v>-12.75</v>
      </c>
      <c r="K18" s="35">
        <v>0</v>
      </c>
    </row>
    <row r="19" spans="1:11">
      <c r="A19" s="28">
        <v>12</v>
      </c>
      <c r="B19" s="28">
        <v>22263</v>
      </c>
      <c r="C19" s="28" t="s">
        <v>225</v>
      </c>
      <c r="D19" s="28" t="s">
        <v>24</v>
      </c>
      <c r="E19" s="35">
        <v>202</v>
      </c>
      <c r="F19" s="28">
        <f t="shared" si="0"/>
        <v>0</v>
      </c>
      <c r="G19" s="28">
        <v>1235</v>
      </c>
      <c r="H19" s="28">
        <f t="shared" si="1"/>
        <v>1235</v>
      </c>
      <c r="I19" s="28"/>
      <c r="J19" s="29">
        <f t="shared" si="2"/>
        <v>-1.5</v>
      </c>
      <c r="K19" s="35">
        <v>0</v>
      </c>
    </row>
    <row r="20" spans="1:11">
      <c r="A20" s="24">
        <v>13</v>
      </c>
      <c r="B20" s="28">
        <v>20077</v>
      </c>
      <c r="C20" s="28" t="s">
        <v>238</v>
      </c>
      <c r="D20" s="24" t="s">
        <v>12</v>
      </c>
      <c r="E20" s="35">
        <v>195</v>
      </c>
      <c r="F20" s="28">
        <f t="shared" si="0"/>
        <v>24</v>
      </c>
      <c r="G20" s="28">
        <v>1211</v>
      </c>
      <c r="H20" s="28">
        <f t="shared" si="1"/>
        <v>1235</v>
      </c>
      <c r="I20" s="28"/>
      <c r="J20" s="29">
        <f t="shared" si="2"/>
        <v>3.75</v>
      </c>
      <c r="K20" s="35">
        <v>4</v>
      </c>
    </row>
    <row r="21" spans="1:11">
      <c r="A21" s="28">
        <v>14</v>
      </c>
      <c r="B21" s="28">
        <v>17199</v>
      </c>
      <c r="C21" s="28" t="s">
        <v>44</v>
      </c>
      <c r="D21" s="24" t="s">
        <v>24</v>
      </c>
      <c r="E21" s="35">
        <v>193</v>
      </c>
      <c r="F21" s="28">
        <f t="shared" si="0"/>
        <v>30</v>
      </c>
      <c r="G21" s="24">
        <v>1201</v>
      </c>
      <c r="H21" s="28">
        <f t="shared" si="1"/>
        <v>1231</v>
      </c>
      <c r="I21" s="28"/>
      <c r="J21" s="29">
        <f t="shared" si="2"/>
        <v>5.25</v>
      </c>
      <c r="K21" s="35">
        <v>5</v>
      </c>
    </row>
    <row r="22" spans="1:11">
      <c r="A22" s="24">
        <v>15</v>
      </c>
      <c r="B22" s="35">
        <v>23565</v>
      </c>
      <c r="C22" s="35" t="s">
        <v>372</v>
      </c>
      <c r="D22" s="35" t="s">
        <v>12</v>
      </c>
      <c r="E22" s="35">
        <v>179</v>
      </c>
      <c r="F22" s="28">
        <f t="shared" si="0"/>
        <v>96</v>
      </c>
      <c r="G22" s="35">
        <v>1134</v>
      </c>
      <c r="H22" s="28">
        <f t="shared" si="1"/>
        <v>1230</v>
      </c>
      <c r="I22" s="28"/>
      <c r="J22" s="29">
        <f t="shared" si="2"/>
        <v>15.75</v>
      </c>
      <c r="K22" s="35">
        <v>16</v>
      </c>
    </row>
    <row r="23" spans="1:11">
      <c r="A23" s="28">
        <v>16</v>
      </c>
      <c r="B23" s="24">
        <v>23512</v>
      </c>
      <c r="C23" s="24" t="s">
        <v>487</v>
      </c>
      <c r="D23" s="24" t="s">
        <v>34</v>
      </c>
      <c r="E23" s="35">
        <v>173</v>
      </c>
      <c r="F23" s="28">
        <f t="shared" si="0"/>
        <v>120</v>
      </c>
      <c r="G23" s="28">
        <v>1102</v>
      </c>
      <c r="H23" s="24">
        <f t="shared" si="1"/>
        <v>1222</v>
      </c>
      <c r="I23" s="28"/>
      <c r="J23" s="29">
        <f t="shared" si="2"/>
        <v>20.25</v>
      </c>
      <c r="K23" s="35">
        <v>20</v>
      </c>
    </row>
    <row r="24" spans="1:11">
      <c r="A24" s="24">
        <v>17</v>
      </c>
      <c r="B24">
        <v>23451</v>
      </c>
      <c r="C24" s="35" t="s">
        <v>352</v>
      </c>
      <c r="D24" t="s">
        <v>24</v>
      </c>
      <c r="E24" s="35">
        <v>176</v>
      </c>
      <c r="F24" s="28">
        <f t="shared" si="0"/>
        <v>108</v>
      </c>
      <c r="G24" s="24">
        <v>1111</v>
      </c>
      <c r="H24" s="28">
        <f t="shared" si="1"/>
        <v>1219</v>
      </c>
      <c r="I24" s="28"/>
      <c r="J24" s="29">
        <f t="shared" si="2"/>
        <v>18</v>
      </c>
      <c r="K24" s="35">
        <v>18</v>
      </c>
    </row>
    <row r="25" spans="1:11">
      <c r="A25" s="28">
        <v>18</v>
      </c>
      <c r="B25" s="28">
        <v>17313</v>
      </c>
      <c r="C25" s="28" t="s">
        <v>43</v>
      </c>
      <c r="D25" s="28" t="s">
        <v>12</v>
      </c>
      <c r="E25" s="35">
        <v>211</v>
      </c>
      <c r="F25" s="28">
        <f t="shared" si="0"/>
        <v>0</v>
      </c>
      <c r="G25" s="24">
        <v>1215</v>
      </c>
      <c r="H25" s="28">
        <f t="shared" si="1"/>
        <v>1215</v>
      </c>
      <c r="I25" s="28"/>
      <c r="J25" s="29">
        <f t="shared" si="2"/>
        <v>-8.25</v>
      </c>
      <c r="K25" s="35">
        <v>0</v>
      </c>
    </row>
    <row r="26" spans="1:11">
      <c r="A26" s="24">
        <v>19</v>
      </c>
      <c r="B26" s="28">
        <v>17038</v>
      </c>
      <c r="C26" s="28" t="s">
        <v>13</v>
      </c>
      <c r="D26" s="28" t="s">
        <v>12</v>
      </c>
      <c r="E26" s="35">
        <v>191</v>
      </c>
      <c r="F26" s="28">
        <f t="shared" si="0"/>
        <v>42</v>
      </c>
      <c r="G26" s="28">
        <v>1171</v>
      </c>
      <c r="H26" s="28">
        <f t="shared" si="1"/>
        <v>1213</v>
      </c>
      <c r="I26" s="28"/>
      <c r="J26" s="29">
        <f t="shared" si="2"/>
        <v>6.75</v>
      </c>
      <c r="K26" s="35">
        <v>7</v>
      </c>
    </row>
    <row r="27" spans="1:11">
      <c r="A27" s="28">
        <v>20</v>
      </c>
      <c r="B27" s="28">
        <v>22285</v>
      </c>
      <c r="C27" s="28" t="s">
        <v>183</v>
      </c>
      <c r="D27" s="28" t="s">
        <v>12</v>
      </c>
      <c r="E27" s="24">
        <v>179</v>
      </c>
      <c r="F27" s="28">
        <f t="shared" si="0"/>
        <v>96</v>
      </c>
      <c r="G27" s="28">
        <v>1113</v>
      </c>
      <c r="H27" s="28">
        <f t="shared" si="1"/>
        <v>1209</v>
      </c>
      <c r="I27" s="28"/>
      <c r="J27" s="29">
        <f t="shared" si="2"/>
        <v>15.75</v>
      </c>
      <c r="K27" s="35">
        <v>16</v>
      </c>
    </row>
    <row r="28" spans="1:11">
      <c r="A28" s="24">
        <v>21</v>
      </c>
      <c r="B28" s="28">
        <v>21704</v>
      </c>
      <c r="C28" s="28" t="s">
        <v>166</v>
      </c>
      <c r="D28" s="28" t="s">
        <v>24</v>
      </c>
      <c r="E28" s="28">
        <v>188</v>
      </c>
      <c r="F28" s="28">
        <f t="shared" si="0"/>
        <v>54</v>
      </c>
      <c r="G28" s="24">
        <v>1146</v>
      </c>
      <c r="H28" s="28">
        <f t="shared" si="1"/>
        <v>1200</v>
      </c>
      <c r="I28" s="28"/>
      <c r="J28" s="29">
        <f t="shared" si="2"/>
        <v>9</v>
      </c>
      <c r="K28" s="35">
        <v>9</v>
      </c>
    </row>
    <row r="29" spans="1:11">
      <c r="A29" s="28">
        <v>22</v>
      </c>
      <c r="B29" s="28">
        <v>21736</v>
      </c>
      <c r="C29" s="28" t="s">
        <v>180</v>
      </c>
      <c r="D29" s="28" t="s">
        <v>24</v>
      </c>
      <c r="E29" s="28">
        <v>191</v>
      </c>
      <c r="F29" s="28">
        <f t="shared" si="0"/>
        <v>42</v>
      </c>
      <c r="G29" s="28">
        <v>1149</v>
      </c>
      <c r="H29" s="28">
        <f t="shared" si="1"/>
        <v>1191</v>
      </c>
      <c r="I29" s="28"/>
      <c r="J29" s="29">
        <f t="shared" si="2"/>
        <v>6.75</v>
      </c>
      <c r="K29" s="35">
        <v>7</v>
      </c>
    </row>
    <row r="30" spans="1:11">
      <c r="A30" s="24">
        <v>23</v>
      </c>
      <c r="B30" s="28">
        <v>21960</v>
      </c>
      <c r="C30" s="28" t="s">
        <v>152</v>
      </c>
      <c r="D30" s="28" t="s">
        <v>57</v>
      </c>
      <c r="E30" s="28">
        <v>173</v>
      </c>
      <c r="F30" s="28">
        <f t="shared" si="0"/>
        <v>120</v>
      </c>
      <c r="G30" s="28">
        <v>1048</v>
      </c>
      <c r="H30" s="28">
        <f t="shared" si="1"/>
        <v>1168</v>
      </c>
      <c r="I30" s="28"/>
      <c r="J30" s="29">
        <f t="shared" si="2"/>
        <v>20.25</v>
      </c>
      <c r="K30" s="35">
        <v>20</v>
      </c>
    </row>
    <row r="31" spans="1:11">
      <c r="A31" s="28">
        <v>24</v>
      </c>
      <c r="B31" s="28">
        <v>21642</v>
      </c>
      <c r="C31" s="28" t="s">
        <v>216</v>
      </c>
      <c r="D31" s="28" t="s">
        <v>24</v>
      </c>
      <c r="E31" s="35">
        <v>191</v>
      </c>
      <c r="F31" s="28">
        <f t="shared" si="0"/>
        <v>42</v>
      </c>
      <c r="G31" s="28">
        <v>1123</v>
      </c>
      <c r="H31" s="28">
        <f t="shared" si="1"/>
        <v>1165</v>
      </c>
      <c r="I31" s="28"/>
      <c r="J31" s="29">
        <f t="shared" si="2"/>
        <v>6.75</v>
      </c>
      <c r="K31" s="35">
        <v>7</v>
      </c>
    </row>
    <row r="32" spans="1:11">
      <c r="A32" s="24">
        <v>25</v>
      </c>
      <c r="B32" s="35">
        <v>23274</v>
      </c>
      <c r="C32" s="35" t="s">
        <v>338</v>
      </c>
      <c r="D32" s="35" t="s">
        <v>19</v>
      </c>
      <c r="E32" s="35">
        <v>175</v>
      </c>
      <c r="F32" s="28">
        <f t="shared" si="0"/>
        <v>114</v>
      </c>
      <c r="G32" s="28">
        <v>1048</v>
      </c>
      <c r="H32" s="28">
        <f t="shared" si="1"/>
        <v>1162</v>
      </c>
      <c r="I32" s="28"/>
      <c r="J32" s="29">
        <f t="shared" si="2"/>
        <v>18.75</v>
      </c>
      <c r="K32" s="35">
        <v>19</v>
      </c>
    </row>
    <row r="33" spans="1:11">
      <c r="A33" s="28">
        <v>26</v>
      </c>
      <c r="B33" s="28">
        <v>21177</v>
      </c>
      <c r="C33" s="28" t="s">
        <v>231</v>
      </c>
      <c r="D33" s="28" t="s">
        <v>24</v>
      </c>
      <c r="E33" s="28">
        <v>187</v>
      </c>
      <c r="F33" s="28">
        <f t="shared" si="0"/>
        <v>60</v>
      </c>
      <c r="G33" s="28">
        <v>1082</v>
      </c>
      <c r="H33" s="28">
        <f t="shared" si="1"/>
        <v>1142</v>
      </c>
      <c r="I33" s="28"/>
      <c r="J33" s="29">
        <f t="shared" si="2"/>
        <v>9.75</v>
      </c>
      <c r="K33" s="35">
        <v>10</v>
      </c>
    </row>
    <row r="34" spans="1:11">
      <c r="A34" s="24">
        <v>27</v>
      </c>
      <c r="B34" s="35">
        <v>24001</v>
      </c>
      <c r="C34" s="35" t="s">
        <v>375</v>
      </c>
      <c r="D34" s="24" t="s">
        <v>24</v>
      </c>
      <c r="E34" s="35">
        <v>188</v>
      </c>
      <c r="F34" s="28">
        <f t="shared" si="0"/>
        <v>54</v>
      </c>
      <c r="G34" s="24">
        <v>1084</v>
      </c>
      <c r="H34" s="28">
        <f t="shared" si="1"/>
        <v>1138</v>
      </c>
      <c r="I34" s="24" t="s">
        <v>294</v>
      </c>
      <c r="J34" s="29">
        <f t="shared" si="2"/>
        <v>9</v>
      </c>
      <c r="K34" s="35">
        <v>9</v>
      </c>
    </row>
    <row r="35" spans="1:11">
      <c r="A35" s="28">
        <v>28</v>
      </c>
      <c r="B35" s="24">
        <v>1058</v>
      </c>
      <c r="C35" s="24" t="s">
        <v>40</v>
      </c>
      <c r="D35" s="24" t="s">
        <v>24</v>
      </c>
      <c r="E35" s="24">
        <v>184</v>
      </c>
      <c r="F35" s="28">
        <f t="shared" si="0"/>
        <v>72</v>
      </c>
      <c r="G35" s="24">
        <v>1062</v>
      </c>
      <c r="H35" s="24">
        <f t="shared" si="1"/>
        <v>1134</v>
      </c>
      <c r="I35" s="24"/>
      <c r="J35" s="25">
        <f t="shared" si="2"/>
        <v>12</v>
      </c>
      <c r="K35" s="35">
        <v>12</v>
      </c>
    </row>
    <row r="36" spans="1:11">
      <c r="A36" s="24">
        <v>29</v>
      </c>
      <c r="B36" s="28">
        <v>17279</v>
      </c>
      <c r="C36" s="28" t="s">
        <v>247</v>
      </c>
      <c r="D36" s="28" t="s">
        <v>57</v>
      </c>
      <c r="E36" s="24">
        <v>191</v>
      </c>
      <c r="F36" s="28">
        <f t="shared" si="0"/>
        <v>42</v>
      </c>
      <c r="G36" s="28">
        <v>1089</v>
      </c>
      <c r="H36" s="28">
        <f t="shared" si="1"/>
        <v>1131</v>
      </c>
      <c r="I36" s="28"/>
      <c r="J36" s="29">
        <f t="shared" si="2"/>
        <v>6.75</v>
      </c>
      <c r="K36" s="28">
        <v>7</v>
      </c>
    </row>
    <row r="37" spans="1:11">
      <c r="A37" s="28">
        <v>30</v>
      </c>
      <c r="B37" s="24">
        <v>1169</v>
      </c>
      <c r="C37" s="24" t="s">
        <v>22</v>
      </c>
      <c r="D37" t="s">
        <v>12</v>
      </c>
      <c r="E37" s="24">
        <v>200</v>
      </c>
      <c r="F37" s="28">
        <f t="shared" si="0"/>
        <v>0</v>
      </c>
      <c r="G37" s="24">
        <v>1112</v>
      </c>
      <c r="H37" s="24">
        <f t="shared" si="1"/>
        <v>1112</v>
      </c>
      <c r="I37" s="24"/>
      <c r="J37" s="25">
        <f t="shared" si="2"/>
        <v>0</v>
      </c>
      <c r="K37" s="35">
        <v>0</v>
      </c>
    </row>
    <row r="38" spans="1:11">
      <c r="A38" s="24">
        <v>31</v>
      </c>
      <c r="B38" s="28">
        <v>17070</v>
      </c>
      <c r="C38" s="28" t="s">
        <v>145</v>
      </c>
      <c r="D38" s="28" t="s">
        <v>14</v>
      </c>
      <c r="E38" s="35">
        <v>167</v>
      </c>
      <c r="F38" s="28">
        <f t="shared" si="0"/>
        <v>150</v>
      </c>
      <c r="G38" s="28">
        <v>960</v>
      </c>
      <c r="H38" s="28">
        <f t="shared" si="1"/>
        <v>1110</v>
      </c>
      <c r="I38" s="28"/>
      <c r="J38" s="29">
        <f t="shared" si="2"/>
        <v>24.75</v>
      </c>
      <c r="K38" s="35">
        <v>25</v>
      </c>
    </row>
    <row r="39" spans="1:11">
      <c r="A39" s="28">
        <v>32</v>
      </c>
      <c r="B39" s="28">
        <v>22286</v>
      </c>
      <c r="C39" s="28" t="s">
        <v>143</v>
      </c>
      <c r="D39" s="28" t="s">
        <v>57</v>
      </c>
      <c r="E39" s="35">
        <v>167</v>
      </c>
      <c r="F39" s="28">
        <f t="shared" si="0"/>
        <v>150</v>
      </c>
      <c r="G39" s="24">
        <v>940</v>
      </c>
      <c r="H39" s="28">
        <f t="shared" si="1"/>
        <v>1090</v>
      </c>
      <c r="I39" s="28"/>
      <c r="J39" s="29">
        <f t="shared" si="2"/>
        <v>24.75</v>
      </c>
      <c r="K39" s="35">
        <v>25</v>
      </c>
    </row>
    <row r="40" spans="1:11">
      <c r="A40" s="24">
        <v>33</v>
      </c>
      <c r="B40" s="28">
        <v>20234</v>
      </c>
      <c r="C40" s="28" t="s">
        <v>171</v>
      </c>
      <c r="D40" s="28" t="s">
        <v>34</v>
      </c>
      <c r="E40" s="35">
        <v>166</v>
      </c>
      <c r="F40" s="28">
        <f t="shared" si="0"/>
        <v>156</v>
      </c>
      <c r="G40" s="28">
        <v>931</v>
      </c>
      <c r="H40" s="28">
        <f t="shared" si="1"/>
        <v>1087</v>
      </c>
      <c r="I40" s="28"/>
      <c r="J40" s="29">
        <f t="shared" si="2"/>
        <v>25.5</v>
      </c>
      <c r="K40" s="35">
        <v>26</v>
      </c>
    </row>
    <row r="41" spans="1:11">
      <c r="A41" s="28">
        <v>34</v>
      </c>
      <c r="B41" s="24">
        <v>20908</v>
      </c>
      <c r="C41" s="24" t="s">
        <v>192</v>
      </c>
      <c r="D41" s="24" t="s">
        <v>34</v>
      </c>
      <c r="E41" s="24">
        <v>186</v>
      </c>
      <c r="F41" s="28">
        <f t="shared" si="0"/>
        <v>66</v>
      </c>
      <c r="G41" s="28">
        <v>991</v>
      </c>
      <c r="H41" s="24">
        <f t="shared" si="1"/>
        <v>1057</v>
      </c>
      <c r="I41" s="28"/>
      <c r="J41" s="29">
        <f t="shared" si="2"/>
        <v>10.5</v>
      </c>
      <c r="K41" s="35">
        <v>11</v>
      </c>
    </row>
    <row r="42" spans="1:11">
      <c r="A42" s="24">
        <v>35</v>
      </c>
      <c r="B42" s="35">
        <v>23395</v>
      </c>
      <c r="C42" s="35" t="s">
        <v>350</v>
      </c>
      <c r="D42" s="35" t="s">
        <v>12</v>
      </c>
      <c r="E42" s="35">
        <v>187</v>
      </c>
      <c r="F42" s="28">
        <f t="shared" si="0"/>
        <v>60</v>
      </c>
      <c r="G42" s="24">
        <v>991</v>
      </c>
      <c r="H42" s="28">
        <f t="shared" si="1"/>
        <v>1051</v>
      </c>
      <c r="I42" s="28"/>
      <c r="J42" s="29">
        <f t="shared" si="2"/>
        <v>9.75</v>
      </c>
      <c r="K42" s="35">
        <v>10</v>
      </c>
    </row>
    <row r="43" spans="1:11">
      <c r="A43" s="28">
        <v>36</v>
      </c>
      <c r="B43" s="24">
        <v>25064</v>
      </c>
      <c r="C43" s="24" t="s">
        <v>527</v>
      </c>
      <c r="D43" s="24" t="s">
        <v>17</v>
      </c>
      <c r="E43" s="35">
        <v>146</v>
      </c>
      <c r="F43" s="28">
        <f t="shared" si="0"/>
        <v>228</v>
      </c>
      <c r="G43" s="28">
        <v>808</v>
      </c>
      <c r="H43" s="28">
        <f t="shared" si="1"/>
        <v>1036</v>
      </c>
      <c r="I43" s="28"/>
      <c r="J43" s="29">
        <f t="shared" si="2"/>
        <v>40.5</v>
      </c>
      <c r="K43" s="35">
        <v>38</v>
      </c>
    </row>
    <row r="44" spans="1:11">
      <c r="A44" s="24"/>
      <c r="B44" s="24"/>
      <c r="C44" s="24"/>
      <c r="D44" s="24"/>
      <c r="E44" s="24"/>
      <c r="F44" s="24"/>
      <c r="G44" s="24"/>
      <c r="H44" s="24"/>
      <c r="I44" s="24"/>
      <c r="J44" s="25"/>
      <c r="K44" s="35"/>
    </row>
    <row r="45" spans="1:11">
      <c r="A45" s="24"/>
      <c r="B45" s="24"/>
      <c r="C45" s="24"/>
      <c r="D45" s="24"/>
      <c r="E45" s="24"/>
      <c r="F45" s="24"/>
      <c r="G45" s="24"/>
      <c r="H45" s="24"/>
      <c r="I45" s="24"/>
      <c r="J45" s="25"/>
      <c r="K45" s="35"/>
    </row>
    <row r="46" spans="1:11">
      <c r="A46" s="24"/>
      <c r="B46" s="24"/>
      <c r="C46" s="24"/>
      <c r="D46" s="24"/>
      <c r="E46" s="24"/>
      <c r="F46" s="24"/>
      <c r="G46" s="24"/>
      <c r="H46" s="24"/>
      <c r="I46" s="24"/>
      <c r="J46" s="25"/>
      <c r="K46" s="35"/>
    </row>
    <row r="47" spans="1:11">
      <c r="A47" s="24"/>
      <c r="B47" s="35"/>
      <c r="C47" s="35"/>
      <c r="D47" s="35"/>
      <c r="E47" s="24"/>
      <c r="F47" s="35"/>
      <c r="G47" s="24"/>
      <c r="H47" s="24"/>
      <c r="I47" s="24"/>
      <c r="J47" s="25"/>
      <c r="K47" s="35"/>
    </row>
    <row r="48" spans="1:11">
      <c r="A48" s="24"/>
      <c r="B48" s="24"/>
      <c r="C48" s="24"/>
      <c r="D48" s="24"/>
      <c r="E48" s="24"/>
      <c r="F48" s="24"/>
      <c r="G48" s="24"/>
      <c r="H48" s="24"/>
      <c r="I48" s="24"/>
      <c r="J48" s="25"/>
      <c r="K48" s="24"/>
    </row>
    <row r="49" spans="1:11">
      <c r="A49" s="24"/>
      <c r="B49" s="24"/>
      <c r="C49" s="24"/>
      <c r="D49" s="24"/>
      <c r="E49" s="24"/>
      <c r="F49" s="24"/>
      <c r="G49" s="24"/>
      <c r="H49" s="24"/>
      <c r="I49" s="24"/>
      <c r="J49" s="25"/>
      <c r="K49" s="35"/>
    </row>
    <row r="50" spans="1:11">
      <c r="A50" s="24"/>
      <c r="B50" s="24"/>
      <c r="C50" s="24"/>
      <c r="D50" s="24"/>
      <c r="E50" s="24"/>
      <c r="F50" s="24"/>
      <c r="G50" s="24"/>
      <c r="H50" s="24"/>
      <c r="I50" s="24"/>
      <c r="J50" s="25"/>
      <c r="K50" s="35"/>
    </row>
    <row r="51" spans="1:11">
      <c r="A51" s="24"/>
      <c r="B51" s="24"/>
      <c r="C51" s="24"/>
      <c r="D51" s="24"/>
      <c r="E51" s="24"/>
      <c r="F51" s="24"/>
      <c r="G51" s="24"/>
      <c r="H51" s="24"/>
      <c r="I51" s="24"/>
      <c r="J51" s="25"/>
      <c r="K51" s="35"/>
    </row>
    <row r="52" spans="1:11">
      <c r="A52" s="24"/>
      <c r="B52" s="35"/>
      <c r="C52" s="35"/>
      <c r="D52" s="35"/>
      <c r="E52" s="24"/>
      <c r="F52" s="24"/>
      <c r="G52" s="24"/>
      <c r="H52" s="24"/>
      <c r="I52" s="24"/>
      <c r="J52" s="25"/>
      <c r="K52" s="35"/>
    </row>
    <row r="53" spans="1:11">
      <c r="A53" s="24"/>
      <c r="B53" s="24"/>
      <c r="C53" s="24"/>
      <c r="D53" s="24"/>
      <c r="E53" s="24"/>
      <c r="F53" s="24"/>
      <c r="G53" s="24"/>
      <c r="H53" s="24"/>
      <c r="I53" s="24"/>
      <c r="J53" s="25"/>
      <c r="K53" s="35"/>
    </row>
    <row r="54" spans="1:11">
      <c r="A54" s="24"/>
      <c r="B54" s="24"/>
      <c r="C54" s="24"/>
      <c r="D54" s="24"/>
      <c r="E54" s="24"/>
      <c r="F54" s="24"/>
      <c r="G54" s="24"/>
      <c r="H54" s="24"/>
      <c r="I54" s="24"/>
      <c r="J54" s="25"/>
      <c r="K54" s="35"/>
    </row>
    <row r="55" spans="1:11">
      <c r="A55" s="24"/>
      <c r="B55" s="35"/>
      <c r="C55" s="35"/>
      <c r="D55" s="35"/>
      <c r="E55" s="24"/>
      <c r="F55" s="24"/>
      <c r="G55" s="24"/>
      <c r="H55" s="24"/>
      <c r="I55" s="24"/>
      <c r="J55" s="25"/>
      <c r="K55" s="35"/>
    </row>
  </sheetData>
  <sortState ref="B3:L29">
    <sortCondition descending="1" ref="G3:G29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A3" sqref="A3:D27"/>
    </sheetView>
  </sheetViews>
  <sheetFormatPr baseColWidth="10" defaultColWidth="9.140625" defaultRowHeight="12.75"/>
  <cols>
    <col min="1" max="1" width="4.5703125" customWidth="1"/>
    <col min="2" max="2" width="6.42578125" customWidth="1"/>
    <col min="3" max="3" width="19.5703125" customWidth="1"/>
    <col min="4" max="4" width="10.7109375" customWidth="1"/>
    <col min="5" max="5" width="7.28515625" hidden="1" customWidth="1"/>
    <col min="6" max="6" width="8.42578125" customWidth="1"/>
    <col min="7" max="7" width="6.42578125" customWidth="1"/>
    <col min="8" max="8" width="7.5703125" customWidth="1"/>
    <col min="9" max="9" width="8" customWidth="1"/>
    <col min="10" max="10" width="8.42578125" customWidth="1"/>
    <col min="11" max="11" width="10.5703125" customWidth="1"/>
    <col min="12" max="12" width="6.5703125" customWidth="1"/>
    <col min="13" max="13" width="9.140625" customWidth="1"/>
  </cols>
  <sheetData>
    <row r="1" spans="1:16" ht="20.25">
      <c r="A1" s="5" t="s">
        <v>383</v>
      </c>
      <c r="D1" s="24"/>
    </row>
    <row r="2" spans="1:16">
      <c r="A2" t="s">
        <v>0</v>
      </c>
      <c r="B2" t="s">
        <v>1</v>
      </c>
      <c r="C2" t="s">
        <v>2</v>
      </c>
      <c r="D2" t="s">
        <v>3</v>
      </c>
      <c r="F2" t="s">
        <v>4</v>
      </c>
      <c r="G2" t="s">
        <v>5</v>
      </c>
      <c r="H2" t="s">
        <v>6</v>
      </c>
      <c r="I2" t="s">
        <v>7</v>
      </c>
      <c r="J2" t="s">
        <v>295</v>
      </c>
      <c r="K2" t="s">
        <v>8</v>
      </c>
      <c r="L2" t="s">
        <v>9</v>
      </c>
      <c r="M2" t="s">
        <v>10</v>
      </c>
    </row>
    <row r="3" spans="1:16" s="28" customFormat="1">
      <c r="A3" s="28">
        <v>1</v>
      </c>
      <c r="B3" s="24">
        <v>17312</v>
      </c>
      <c r="C3" s="24" t="s">
        <v>20</v>
      </c>
      <c r="D3" s="24" t="s">
        <v>17</v>
      </c>
      <c r="E3" s="24"/>
      <c r="F3" s="35">
        <v>185</v>
      </c>
      <c r="G3" s="28">
        <f>L3*8</f>
        <v>88</v>
      </c>
      <c r="H3" s="24">
        <v>1597</v>
      </c>
      <c r="I3" s="28">
        <f>G3+H3</f>
        <v>1685</v>
      </c>
      <c r="K3" s="29">
        <f>(200-F3)*(75/100)</f>
        <v>11.25</v>
      </c>
      <c r="L3" s="35">
        <v>11</v>
      </c>
      <c r="M3" s="29">
        <f>IF(K3&gt;38,38,K3)</f>
        <v>11.25</v>
      </c>
      <c r="N3" s="24" t="s">
        <v>529</v>
      </c>
    </row>
    <row r="4" spans="1:16" s="28" customFormat="1">
      <c r="A4" s="28">
        <v>2</v>
      </c>
      <c r="B4" s="28">
        <v>17116</v>
      </c>
      <c r="C4" s="28" t="s">
        <v>30</v>
      </c>
      <c r="D4" s="28" t="s">
        <v>17</v>
      </c>
      <c r="F4" s="35">
        <v>185</v>
      </c>
      <c r="G4" s="28">
        <f>L4*8</f>
        <v>88</v>
      </c>
      <c r="H4" s="28">
        <v>1555</v>
      </c>
      <c r="I4" s="28">
        <f>G4+H4</f>
        <v>1643</v>
      </c>
      <c r="K4" s="29">
        <f>(200-F4)*(75/100)</f>
        <v>11.25</v>
      </c>
      <c r="L4" s="35">
        <v>11</v>
      </c>
      <c r="M4" s="29">
        <f>IF(K4&lt;0,0,K4)</f>
        <v>11.25</v>
      </c>
      <c r="N4" s="24" t="s">
        <v>529</v>
      </c>
      <c r="O4" s="31"/>
      <c r="P4" s="27"/>
    </row>
    <row r="5" spans="1:16" s="28" customFormat="1">
      <c r="A5" s="28">
        <v>3</v>
      </c>
      <c r="B5" s="24">
        <v>3912</v>
      </c>
      <c r="C5" s="24" t="s">
        <v>125</v>
      </c>
      <c r="D5" s="24" t="s">
        <v>36</v>
      </c>
      <c r="E5" s="24"/>
      <c r="F5" s="24">
        <v>168</v>
      </c>
      <c r="G5" s="28">
        <f>L5*8</f>
        <v>192</v>
      </c>
      <c r="H5" s="24">
        <v>1283</v>
      </c>
      <c r="I5" s="24">
        <f>G5+H5</f>
        <v>1475</v>
      </c>
      <c r="J5" s="24"/>
      <c r="K5" s="25">
        <f>(200-F5)*(75/100)</f>
        <v>24</v>
      </c>
      <c r="L5" s="35">
        <v>24</v>
      </c>
      <c r="M5" s="25">
        <f>IF(K5&gt;38,38,K5)</f>
        <v>24</v>
      </c>
      <c r="N5" s="24" t="s">
        <v>529</v>
      </c>
    </row>
    <row r="6" spans="1:16">
      <c r="A6" s="28"/>
      <c r="B6" s="24"/>
      <c r="C6" s="24"/>
      <c r="D6" s="24"/>
      <c r="E6" s="24"/>
      <c r="F6" s="28"/>
      <c r="G6" s="24"/>
      <c r="H6" s="24"/>
      <c r="I6" s="24"/>
      <c r="J6" s="25"/>
      <c r="K6" s="35"/>
      <c r="L6" s="25"/>
      <c r="M6" s="29"/>
      <c r="N6" s="28"/>
    </row>
    <row r="7" spans="1:16">
      <c r="A7" s="28"/>
      <c r="B7" s="24"/>
      <c r="C7" s="24"/>
      <c r="D7" s="24"/>
      <c r="E7" s="35"/>
      <c r="F7" s="28"/>
      <c r="G7" s="24"/>
      <c r="H7" s="28"/>
      <c r="I7" s="24"/>
      <c r="J7" s="29"/>
      <c r="K7" s="35"/>
      <c r="L7" s="29"/>
      <c r="M7" s="29"/>
      <c r="N7" s="28"/>
    </row>
    <row r="8" spans="1:16">
      <c r="A8" s="24">
        <v>1</v>
      </c>
      <c r="B8" s="28">
        <v>22285</v>
      </c>
      <c r="C8" s="28" t="s">
        <v>183</v>
      </c>
      <c r="D8" s="28" t="s">
        <v>12</v>
      </c>
      <c r="E8" s="28"/>
      <c r="F8" s="24">
        <v>177</v>
      </c>
      <c r="G8" s="28">
        <f t="shared" ref="G8:G27" si="0">L8*6</f>
        <v>102</v>
      </c>
      <c r="H8" s="28">
        <v>1639</v>
      </c>
      <c r="I8" s="28">
        <f t="shared" ref="I8:I27" si="1">G8+H8</f>
        <v>1741</v>
      </c>
      <c r="J8" s="28"/>
      <c r="K8" s="29">
        <f t="shared" ref="K8:K27" si="2">(200-F8)*(75/100)</f>
        <v>17.25</v>
      </c>
      <c r="L8" s="35">
        <v>17</v>
      </c>
      <c r="M8" s="29">
        <f>IF(K8&gt;38,38,K8)</f>
        <v>17.25</v>
      </c>
      <c r="N8" s="24" t="s">
        <v>528</v>
      </c>
    </row>
    <row r="9" spans="1:16">
      <c r="A9" s="28">
        <v>2</v>
      </c>
      <c r="B9" s="28">
        <v>21704</v>
      </c>
      <c r="C9" s="28" t="s">
        <v>166</v>
      </c>
      <c r="D9" s="28" t="s">
        <v>24</v>
      </c>
      <c r="E9" s="28"/>
      <c r="F9" s="28">
        <v>187</v>
      </c>
      <c r="G9" s="28">
        <f t="shared" si="0"/>
        <v>60</v>
      </c>
      <c r="H9" s="24">
        <v>1640</v>
      </c>
      <c r="I9" s="28">
        <f t="shared" si="1"/>
        <v>1700</v>
      </c>
      <c r="J9" s="28"/>
      <c r="K9" s="29">
        <f t="shared" si="2"/>
        <v>9.75</v>
      </c>
      <c r="L9" s="35">
        <v>10</v>
      </c>
      <c r="M9" s="29">
        <f>IF(K9&gt;38,38,K9)</f>
        <v>9.75</v>
      </c>
      <c r="N9" s="24" t="s">
        <v>528</v>
      </c>
    </row>
    <row r="10" spans="1:16">
      <c r="A10" s="24">
        <v>3</v>
      </c>
      <c r="B10" s="28">
        <v>17279</v>
      </c>
      <c r="C10" s="28" t="s">
        <v>247</v>
      </c>
      <c r="D10" s="28" t="s">
        <v>57</v>
      </c>
      <c r="E10" s="28"/>
      <c r="F10" s="24">
        <v>186</v>
      </c>
      <c r="G10" s="28">
        <f t="shared" si="0"/>
        <v>66</v>
      </c>
      <c r="H10" s="28">
        <v>1610</v>
      </c>
      <c r="I10" s="28">
        <f t="shared" si="1"/>
        <v>1676</v>
      </c>
      <c r="J10" s="28"/>
      <c r="K10" s="29">
        <f t="shared" si="2"/>
        <v>10.5</v>
      </c>
      <c r="L10" s="28">
        <v>11</v>
      </c>
      <c r="M10" s="29">
        <f>IF(K10&lt;0,0,K10)</f>
        <v>10.5</v>
      </c>
      <c r="N10" s="24" t="s">
        <v>528</v>
      </c>
    </row>
    <row r="11" spans="1:16">
      <c r="A11" s="28">
        <v>4</v>
      </c>
      <c r="B11" s="28">
        <v>21883</v>
      </c>
      <c r="C11" s="28" t="s">
        <v>129</v>
      </c>
      <c r="D11" s="28" t="s">
        <v>36</v>
      </c>
      <c r="E11" s="28"/>
      <c r="F11" s="28">
        <v>177</v>
      </c>
      <c r="G11" s="28">
        <f t="shared" si="0"/>
        <v>102</v>
      </c>
      <c r="H11" s="28">
        <v>1568</v>
      </c>
      <c r="I11" s="28">
        <f t="shared" si="1"/>
        <v>1670</v>
      </c>
      <c r="J11" s="28"/>
      <c r="K11" s="29">
        <f t="shared" si="2"/>
        <v>17.25</v>
      </c>
      <c r="L11" s="35">
        <v>17</v>
      </c>
      <c r="M11" s="29">
        <f>IF(K11&lt;0,0,K11)</f>
        <v>17.25</v>
      </c>
      <c r="N11" s="24" t="s">
        <v>528</v>
      </c>
    </row>
    <row r="12" spans="1:16">
      <c r="A12" s="24">
        <v>5</v>
      </c>
      <c r="B12" s="24">
        <v>25195</v>
      </c>
      <c r="C12" s="24" t="s">
        <v>558</v>
      </c>
      <c r="D12" s="24" t="s">
        <v>17</v>
      </c>
      <c r="E12" s="24"/>
      <c r="F12" s="35">
        <v>162</v>
      </c>
      <c r="G12" s="28">
        <f t="shared" si="0"/>
        <v>174</v>
      </c>
      <c r="H12" s="24">
        <v>1455</v>
      </c>
      <c r="I12" s="28">
        <f t="shared" si="1"/>
        <v>1629</v>
      </c>
      <c r="J12" s="24"/>
      <c r="K12" s="29">
        <f t="shared" si="2"/>
        <v>28.5</v>
      </c>
      <c r="L12" s="35">
        <v>29</v>
      </c>
      <c r="M12" s="29">
        <f>IF(K12&gt;38,38,K12)</f>
        <v>28.5</v>
      </c>
      <c r="N12" s="24"/>
    </row>
    <row r="13" spans="1:16">
      <c r="A13" s="28">
        <v>6</v>
      </c>
      <c r="B13" s="28">
        <v>21960</v>
      </c>
      <c r="C13" s="28" t="s">
        <v>152</v>
      </c>
      <c r="D13" s="28" t="s">
        <v>57</v>
      </c>
      <c r="E13" s="28"/>
      <c r="F13" s="28">
        <v>173</v>
      </c>
      <c r="G13" s="28">
        <f t="shared" si="0"/>
        <v>120</v>
      </c>
      <c r="H13" s="28">
        <v>1501</v>
      </c>
      <c r="I13" s="28">
        <f t="shared" si="1"/>
        <v>1621</v>
      </c>
      <c r="J13" s="28"/>
      <c r="K13" s="29">
        <f t="shared" si="2"/>
        <v>20.25</v>
      </c>
      <c r="L13" s="35">
        <v>20</v>
      </c>
      <c r="M13" s="29">
        <f>IF(K13&gt;38,38,K13)</f>
        <v>20.25</v>
      </c>
      <c r="N13" s="24" t="s">
        <v>528</v>
      </c>
    </row>
    <row r="14" spans="1:16">
      <c r="A14" s="24">
        <v>7</v>
      </c>
      <c r="B14" s="28">
        <v>22286</v>
      </c>
      <c r="C14" s="28" t="s">
        <v>143</v>
      </c>
      <c r="D14" s="28" t="s">
        <v>57</v>
      </c>
      <c r="E14" s="28"/>
      <c r="F14" s="35">
        <v>169</v>
      </c>
      <c r="G14" s="28">
        <f t="shared" si="0"/>
        <v>138</v>
      </c>
      <c r="H14" s="24">
        <v>1477</v>
      </c>
      <c r="I14" s="28">
        <f t="shared" si="1"/>
        <v>1615</v>
      </c>
      <c r="J14" s="28"/>
      <c r="K14" s="29">
        <f t="shared" si="2"/>
        <v>23.25</v>
      </c>
      <c r="L14" s="35">
        <v>23</v>
      </c>
      <c r="M14" s="29">
        <f>IF(K14&gt;38,38,K14)</f>
        <v>23.25</v>
      </c>
      <c r="N14" s="24" t="s">
        <v>528</v>
      </c>
    </row>
    <row r="15" spans="1:16">
      <c r="A15" s="28">
        <v>8</v>
      </c>
      <c r="B15" s="28">
        <v>21890</v>
      </c>
      <c r="C15" s="28" t="s">
        <v>181</v>
      </c>
      <c r="D15" s="28" t="s">
        <v>36</v>
      </c>
      <c r="E15" s="28"/>
      <c r="F15" s="35">
        <v>194</v>
      </c>
      <c r="G15" s="28">
        <f t="shared" si="0"/>
        <v>30</v>
      </c>
      <c r="H15" s="28">
        <v>1572</v>
      </c>
      <c r="I15" s="28">
        <f t="shared" si="1"/>
        <v>1602</v>
      </c>
      <c r="J15" s="28"/>
      <c r="K15" s="29">
        <f t="shared" si="2"/>
        <v>4.5</v>
      </c>
      <c r="L15" s="35">
        <v>5</v>
      </c>
      <c r="M15" s="29">
        <f>IF(K15&gt;38,38,K15)</f>
        <v>4.5</v>
      </c>
      <c r="N15" s="24" t="s">
        <v>528</v>
      </c>
    </row>
    <row r="16" spans="1:16">
      <c r="A16" s="24">
        <v>9</v>
      </c>
      <c r="B16" s="24">
        <v>24903</v>
      </c>
      <c r="C16" s="24" t="s">
        <v>519</v>
      </c>
      <c r="D16" s="24" t="s">
        <v>34</v>
      </c>
      <c r="E16" s="24"/>
      <c r="F16" s="35">
        <v>174</v>
      </c>
      <c r="G16" s="28">
        <f t="shared" si="0"/>
        <v>120</v>
      </c>
      <c r="H16" s="24">
        <v>1466</v>
      </c>
      <c r="I16" s="28">
        <f t="shared" si="1"/>
        <v>1586</v>
      </c>
      <c r="J16" s="28"/>
      <c r="K16" s="29">
        <f t="shared" si="2"/>
        <v>19.5</v>
      </c>
      <c r="L16" s="35">
        <v>20</v>
      </c>
      <c r="M16" s="29">
        <f>IF(K16&gt;38,38,K16)</f>
        <v>19.5</v>
      </c>
      <c r="N16" s="24" t="s">
        <v>528</v>
      </c>
    </row>
    <row r="17" spans="1:14">
      <c r="A17" s="28">
        <v>10</v>
      </c>
      <c r="B17">
        <v>23451</v>
      </c>
      <c r="C17" s="35" t="s">
        <v>352</v>
      </c>
      <c r="D17" t="s">
        <v>24</v>
      </c>
      <c r="F17" s="35">
        <v>180</v>
      </c>
      <c r="G17" s="28">
        <f t="shared" si="0"/>
        <v>90</v>
      </c>
      <c r="H17" s="24">
        <v>1493</v>
      </c>
      <c r="I17" s="28">
        <f t="shared" si="1"/>
        <v>1583</v>
      </c>
      <c r="J17" s="28"/>
      <c r="K17" s="29">
        <f t="shared" si="2"/>
        <v>15</v>
      </c>
      <c r="L17" s="35">
        <v>15</v>
      </c>
      <c r="M17" s="29">
        <f>IF(K17&lt;0,0,K17)</f>
        <v>15</v>
      </c>
      <c r="N17" s="24" t="s">
        <v>528</v>
      </c>
    </row>
    <row r="18" spans="1:14">
      <c r="A18" s="24">
        <v>11</v>
      </c>
      <c r="B18" s="28">
        <v>17199</v>
      </c>
      <c r="C18" s="28" t="s">
        <v>44</v>
      </c>
      <c r="D18" s="24" t="s">
        <v>24</v>
      </c>
      <c r="E18" s="24"/>
      <c r="F18" s="35">
        <v>200</v>
      </c>
      <c r="G18" s="28">
        <f t="shared" si="0"/>
        <v>0</v>
      </c>
      <c r="H18" s="24">
        <v>1577</v>
      </c>
      <c r="I18" s="28">
        <f t="shared" si="1"/>
        <v>1577</v>
      </c>
      <c r="J18" s="28"/>
      <c r="K18" s="29">
        <f t="shared" si="2"/>
        <v>0</v>
      </c>
      <c r="L18" s="35">
        <v>0</v>
      </c>
      <c r="M18" s="29">
        <f>IF(K18&lt;0,0,K18)</f>
        <v>0</v>
      </c>
      <c r="N18" s="24" t="s">
        <v>528</v>
      </c>
    </row>
    <row r="19" spans="1:14">
      <c r="A19" s="28">
        <v>12</v>
      </c>
      <c r="B19" s="28">
        <v>22637</v>
      </c>
      <c r="C19" s="28" t="s">
        <v>148</v>
      </c>
      <c r="D19" s="28" t="s">
        <v>12</v>
      </c>
      <c r="E19" s="28"/>
      <c r="F19" s="35">
        <v>191</v>
      </c>
      <c r="G19" s="28">
        <f t="shared" si="0"/>
        <v>42</v>
      </c>
      <c r="H19" s="24">
        <v>1490</v>
      </c>
      <c r="I19" s="28">
        <f t="shared" si="1"/>
        <v>1532</v>
      </c>
      <c r="J19" s="28"/>
      <c r="K19" s="29">
        <f t="shared" si="2"/>
        <v>6.75</v>
      </c>
      <c r="L19" s="35">
        <v>7</v>
      </c>
      <c r="M19" s="29">
        <f>IF(K19&gt;38,38,K19)</f>
        <v>6.75</v>
      </c>
      <c r="N19" s="24" t="s">
        <v>528</v>
      </c>
    </row>
    <row r="20" spans="1:14">
      <c r="A20" s="24">
        <v>13</v>
      </c>
      <c r="B20" s="28">
        <v>21888</v>
      </c>
      <c r="C20" s="28" t="s">
        <v>102</v>
      </c>
      <c r="D20" s="28" t="s">
        <v>36</v>
      </c>
      <c r="E20" s="28"/>
      <c r="F20" s="35">
        <v>173</v>
      </c>
      <c r="G20" s="28">
        <f t="shared" si="0"/>
        <v>120</v>
      </c>
      <c r="H20" s="28">
        <v>1393</v>
      </c>
      <c r="I20" s="28">
        <f t="shared" si="1"/>
        <v>1513</v>
      </c>
      <c r="J20" s="28"/>
      <c r="K20" s="29">
        <f t="shared" si="2"/>
        <v>20.25</v>
      </c>
      <c r="L20" s="35">
        <v>20</v>
      </c>
      <c r="M20" s="29">
        <f>IF(K20&gt;38,38,K20)</f>
        <v>20.25</v>
      </c>
      <c r="N20" s="24" t="s">
        <v>528</v>
      </c>
    </row>
    <row r="21" spans="1:14">
      <c r="A21" s="28">
        <v>14</v>
      </c>
      <c r="B21" s="28">
        <v>21892</v>
      </c>
      <c r="C21" s="28" t="s">
        <v>153</v>
      </c>
      <c r="D21" s="28" t="s">
        <v>36</v>
      </c>
      <c r="E21" s="28"/>
      <c r="F21" s="35">
        <v>156</v>
      </c>
      <c r="G21" s="28">
        <f t="shared" si="0"/>
        <v>198</v>
      </c>
      <c r="H21" s="28">
        <v>1310</v>
      </c>
      <c r="I21" s="28">
        <f t="shared" si="1"/>
        <v>1508</v>
      </c>
      <c r="J21" s="28"/>
      <c r="K21" s="29">
        <f t="shared" si="2"/>
        <v>33</v>
      </c>
      <c r="L21" s="35">
        <v>33</v>
      </c>
      <c r="M21" s="29">
        <f>IF(K21&gt;38,38,K21)</f>
        <v>33</v>
      </c>
      <c r="N21" s="24" t="s">
        <v>528</v>
      </c>
    </row>
    <row r="22" spans="1:14">
      <c r="A22" s="24">
        <v>15</v>
      </c>
      <c r="B22" s="35">
        <v>23470</v>
      </c>
      <c r="C22" s="35" t="s">
        <v>357</v>
      </c>
      <c r="D22" s="35" t="s">
        <v>36</v>
      </c>
      <c r="E22" s="35"/>
      <c r="F22" s="35">
        <v>156</v>
      </c>
      <c r="G22" s="28">
        <f t="shared" si="0"/>
        <v>198</v>
      </c>
      <c r="H22" s="35">
        <v>1310</v>
      </c>
      <c r="I22" s="28">
        <f t="shared" si="1"/>
        <v>1508</v>
      </c>
      <c r="J22" s="28"/>
      <c r="K22" s="29">
        <f t="shared" si="2"/>
        <v>33</v>
      </c>
      <c r="L22" s="35">
        <v>33</v>
      </c>
      <c r="M22" s="29">
        <f>IF(K22&gt;38,38,K22)</f>
        <v>33</v>
      </c>
      <c r="N22" s="24" t="s">
        <v>528</v>
      </c>
    </row>
    <row r="23" spans="1:14">
      <c r="A23" s="28">
        <v>16</v>
      </c>
      <c r="B23" s="28">
        <v>21889</v>
      </c>
      <c r="C23" s="28" t="s">
        <v>139</v>
      </c>
      <c r="D23" s="28" t="s">
        <v>36</v>
      </c>
      <c r="E23" s="28"/>
      <c r="F23" s="35">
        <v>162</v>
      </c>
      <c r="G23" s="28">
        <f t="shared" si="0"/>
        <v>174</v>
      </c>
      <c r="H23" s="28">
        <v>1334</v>
      </c>
      <c r="I23" s="28">
        <f t="shared" si="1"/>
        <v>1508</v>
      </c>
      <c r="J23" s="28"/>
      <c r="K23" s="29">
        <f t="shared" si="2"/>
        <v>28.5</v>
      </c>
      <c r="L23" s="35">
        <v>29</v>
      </c>
      <c r="M23" s="29">
        <f>IF(K23&gt;38,38,K23)</f>
        <v>28.5</v>
      </c>
      <c r="N23" s="24" t="s">
        <v>528</v>
      </c>
    </row>
    <row r="24" spans="1:14">
      <c r="A24" s="24">
        <v>17</v>
      </c>
      <c r="B24" s="28">
        <v>21257</v>
      </c>
      <c r="C24" s="28" t="s">
        <v>32</v>
      </c>
      <c r="D24" s="28" t="s">
        <v>19</v>
      </c>
      <c r="E24" s="28"/>
      <c r="F24" s="35">
        <v>175</v>
      </c>
      <c r="G24" s="28">
        <f t="shared" si="0"/>
        <v>114</v>
      </c>
      <c r="H24" s="28">
        <v>1385</v>
      </c>
      <c r="I24" s="28">
        <f t="shared" si="1"/>
        <v>1499</v>
      </c>
      <c r="J24" s="28"/>
      <c r="K24" s="29">
        <f t="shared" si="2"/>
        <v>18.75</v>
      </c>
      <c r="L24" s="35">
        <v>19</v>
      </c>
      <c r="M24" s="29">
        <f>IF(K24&lt;0,0,K24)</f>
        <v>18.75</v>
      </c>
      <c r="N24" s="24" t="s">
        <v>528</v>
      </c>
    </row>
    <row r="25" spans="1:14">
      <c r="A25" s="28">
        <v>18</v>
      </c>
      <c r="B25" s="24">
        <v>25064</v>
      </c>
      <c r="C25" s="24" t="s">
        <v>527</v>
      </c>
      <c r="D25" s="24" t="s">
        <v>17</v>
      </c>
      <c r="E25" s="24"/>
      <c r="F25" s="35">
        <v>147</v>
      </c>
      <c r="G25" s="28">
        <f t="shared" si="0"/>
        <v>228</v>
      </c>
      <c r="H25" s="28">
        <v>1241</v>
      </c>
      <c r="I25" s="28">
        <f t="shared" si="1"/>
        <v>1469</v>
      </c>
      <c r="J25" s="28"/>
      <c r="K25" s="29">
        <f t="shared" si="2"/>
        <v>39.75</v>
      </c>
      <c r="L25" s="35">
        <v>38</v>
      </c>
      <c r="M25" s="29">
        <f>IF(K25&gt;38,38,K25)</f>
        <v>38</v>
      </c>
      <c r="N25" s="24" t="s">
        <v>528</v>
      </c>
    </row>
    <row r="26" spans="1:14">
      <c r="A26" s="24">
        <v>19</v>
      </c>
      <c r="B26" s="24">
        <v>25223</v>
      </c>
      <c r="C26" s="24" t="s">
        <v>557</v>
      </c>
      <c r="D26" s="24" t="s">
        <v>36</v>
      </c>
      <c r="E26" s="28"/>
      <c r="F26" s="35">
        <v>135</v>
      </c>
      <c r="G26" s="28">
        <f t="shared" si="0"/>
        <v>228</v>
      </c>
      <c r="H26" s="28">
        <v>1199</v>
      </c>
      <c r="I26" s="28">
        <f t="shared" si="1"/>
        <v>1427</v>
      </c>
      <c r="J26" s="28"/>
      <c r="K26" s="29">
        <f t="shared" si="2"/>
        <v>48.75</v>
      </c>
      <c r="L26" s="35">
        <v>38</v>
      </c>
      <c r="M26" s="29">
        <f>IF(K26&gt;38,38,K26)</f>
        <v>38</v>
      </c>
      <c r="N26" s="24"/>
    </row>
    <row r="27" spans="1:14">
      <c r="A27" s="28">
        <v>20</v>
      </c>
      <c r="B27" s="24">
        <v>24959</v>
      </c>
      <c r="C27" s="24" t="s">
        <v>548</v>
      </c>
      <c r="D27" s="24" t="s">
        <v>57</v>
      </c>
      <c r="E27" s="24"/>
      <c r="F27" s="35">
        <v>160</v>
      </c>
      <c r="G27" s="28">
        <f t="shared" si="0"/>
        <v>180</v>
      </c>
      <c r="H27" s="28">
        <v>1235</v>
      </c>
      <c r="I27" s="24">
        <f t="shared" si="1"/>
        <v>1415</v>
      </c>
      <c r="J27" s="28"/>
      <c r="K27" s="29">
        <f t="shared" si="2"/>
        <v>30</v>
      </c>
      <c r="L27" s="35">
        <v>30</v>
      </c>
      <c r="M27" s="29">
        <f>IF(K27&gt;38,38,K27)</f>
        <v>30</v>
      </c>
      <c r="N27" s="24" t="s">
        <v>528</v>
      </c>
    </row>
    <row r="28" spans="1:14">
      <c r="A28" s="28"/>
      <c r="B28" s="28"/>
      <c r="C28" s="28"/>
      <c r="D28" s="28"/>
      <c r="E28" s="28"/>
      <c r="F28" s="28"/>
      <c r="G28" s="28"/>
      <c r="H28" s="28"/>
      <c r="I28" s="28"/>
      <c r="J28" s="29"/>
      <c r="K28" s="35"/>
      <c r="L28" s="29"/>
      <c r="M28" s="29"/>
      <c r="N28" s="28"/>
    </row>
    <row r="29" spans="1:14">
      <c r="A29" s="28"/>
      <c r="B29" s="28"/>
      <c r="C29" s="24"/>
      <c r="D29" s="28"/>
      <c r="E29" s="35"/>
      <c r="F29" s="28"/>
      <c r="G29" s="28"/>
      <c r="H29" s="28"/>
      <c r="I29" s="28"/>
      <c r="J29" s="29"/>
      <c r="K29" s="35"/>
      <c r="L29" s="29"/>
      <c r="M29" s="29"/>
      <c r="N29" s="28"/>
    </row>
    <row r="30" spans="1:14">
      <c r="A30" s="28"/>
      <c r="B30" s="28"/>
      <c r="C30" s="28"/>
      <c r="D30" s="28"/>
      <c r="E30" s="35"/>
      <c r="F30" s="28"/>
      <c r="G30" s="28"/>
      <c r="H30" s="28"/>
      <c r="I30" s="28"/>
      <c r="J30" s="29"/>
      <c r="K30" s="35"/>
      <c r="L30" s="29"/>
      <c r="M30" s="29"/>
      <c r="N30" s="28"/>
    </row>
    <row r="31" spans="1:14">
      <c r="A31" s="28"/>
      <c r="B31" s="24"/>
      <c r="C31" s="24"/>
      <c r="D31" s="24"/>
      <c r="E31" s="24"/>
      <c r="F31" s="28"/>
      <c r="G31" s="24"/>
      <c r="H31" s="24"/>
      <c r="I31" s="24"/>
      <c r="J31" s="25"/>
      <c r="K31" s="35"/>
      <c r="L31" s="25"/>
      <c r="M31" s="25"/>
      <c r="N31" s="28"/>
    </row>
    <row r="32" spans="1:14">
      <c r="A32" s="28"/>
      <c r="B32" s="24"/>
      <c r="C32" s="24"/>
      <c r="D32" s="24"/>
      <c r="E32" s="24"/>
      <c r="F32" s="28"/>
      <c r="G32" s="28"/>
      <c r="H32" s="28"/>
      <c r="I32" s="28"/>
      <c r="J32" s="29"/>
      <c r="K32" s="35"/>
      <c r="L32" s="29"/>
      <c r="M32" s="29"/>
      <c r="N32" s="28"/>
    </row>
    <row r="33" spans="1:14">
      <c r="A33" s="28"/>
      <c r="B33" s="28"/>
      <c r="C33" s="28"/>
      <c r="D33" s="28"/>
      <c r="E33" s="28"/>
      <c r="F33" s="28"/>
      <c r="G33" s="28"/>
      <c r="H33" s="28"/>
      <c r="I33" s="28"/>
      <c r="J33" s="29"/>
      <c r="K33" s="35"/>
      <c r="L33" s="29"/>
      <c r="M33" s="29"/>
      <c r="N33" s="28"/>
    </row>
    <row r="34" spans="1:14">
      <c r="A34" s="28"/>
      <c r="B34" s="24"/>
      <c r="C34" s="24"/>
      <c r="D34" s="24"/>
      <c r="E34" s="35"/>
      <c r="F34" s="28"/>
      <c r="G34" s="24"/>
      <c r="H34" s="28"/>
      <c r="I34" s="24"/>
      <c r="J34" s="29"/>
      <c r="K34" s="35"/>
      <c r="L34" s="29"/>
      <c r="M34" s="29"/>
      <c r="N34" s="28"/>
    </row>
    <row r="35" spans="1:14">
      <c r="A35" s="28"/>
      <c r="B35" s="35"/>
      <c r="C35" s="35"/>
      <c r="D35" s="35"/>
      <c r="E35" s="35"/>
      <c r="F35" s="28"/>
      <c r="G35" s="28"/>
      <c r="H35" s="28"/>
      <c r="I35" s="28"/>
      <c r="J35" s="29"/>
      <c r="K35" s="35"/>
      <c r="L35" s="29"/>
      <c r="M35" s="29"/>
      <c r="N35" s="28"/>
    </row>
    <row r="36" spans="1:14">
      <c r="A36" s="28"/>
      <c r="B36" s="35"/>
      <c r="C36" s="35"/>
      <c r="D36" s="35"/>
      <c r="E36" s="35"/>
      <c r="F36" s="28"/>
      <c r="G36" s="35"/>
      <c r="H36" s="28"/>
      <c r="I36" s="28"/>
      <c r="J36" s="29"/>
      <c r="K36" s="35"/>
      <c r="L36" s="29"/>
      <c r="M36" s="29"/>
      <c r="N36" s="24"/>
    </row>
    <row r="37" spans="1:14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9"/>
      <c r="N37" s="28"/>
    </row>
    <row r="38" spans="1:14">
      <c r="A38" s="28"/>
      <c r="B38" s="28"/>
      <c r="C38" s="28"/>
      <c r="D38" s="28"/>
      <c r="E38" s="35"/>
      <c r="F38" s="28"/>
      <c r="G38" s="28"/>
      <c r="H38" s="28"/>
      <c r="I38" s="28"/>
      <c r="J38" s="29"/>
      <c r="K38" s="35"/>
      <c r="L38" s="29"/>
      <c r="M38" s="29"/>
      <c r="N38" s="28"/>
    </row>
    <row r="39" spans="1:14">
      <c r="A39" s="28"/>
      <c r="B39" s="35"/>
      <c r="C39" s="35"/>
      <c r="D39" s="35"/>
      <c r="E39" s="35"/>
      <c r="F39" s="28"/>
      <c r="G39" s="35"/>
      <c r="H39" s="28"/>
      <c r="I39" s="28"/>
      <c r="J39" s="29"/>
      <c r="K39" s="35"/>
      <c r="L39" s="29"/>
      <c r="M39" s="29"/>
      <c r="N39" s="24"/>
    </row>
    <row r="40" spans="1:14">
      <c r="A40" s="28"/>
      <c r="B40" s="28"/>
      <c r="C40" s="28"/>
      <c r="D40" s="28"/>
      <c r="E40" s="35"/>
      <c r="F40" s="28"/>
      <c r="G40" s="24"/>
      <c r="H40" s="28"/>
      <c r="I40" s="28"/>
      <c r="J40" s="29"/>
      <c r="K40" s="35"/>
      <c r="L40" s="29"/>
      <c r="M40" s="1"/>
    </row>
    <row r="41" spans="1:14">
      <c r="A41" s="28"/>
      <c r="B41" s="24"/>
      <c r="C41" s="24"/>
      <c r="D41" s="24"/>
      <c r="E41" s="35"/>
      <c r="F41" s="28"/>
      <c r="G41" s="28"/>
      <c r="H41" s="24"/>
      <c r="I41" s="28"/>
      <c r="J41" s="29"/>
      <c r="K41" s="35"/>
      <c r="L41" s="29"/>
      <c r="M41" s="1"/>
    </row>
    <row r="42" spans="1:14">
      <c r="A42" s="28"/>
      <c r="B42" s="24"/>
      <c r="C42" s="24"/>
      <c r="D42" s="24"/>
      <c r="E42" s="35"/>
      <c r="F42" s="28"/>
      <c r="G42" s="24"/>
      <c r="H42" s="28"/>
      <c r="I42" s="28"/>
      <c r="J42" s="29"/>
      <c r="K42" s="35"/>
      <c r="L42" s="29"/>
      <c r="M42" s="1"/>
    </row>
    <row r="43" spans="1:14">
      <c r="A43" s="28"/>
      <c r="B43" s="24"/>
      <c r="C43" s="24"/>
      <c r="D43" s="24"/>
      <c r="E43" s="35"/>
      <c r="F43" s="28"/>
      <c r="G43" s="28"/>
      <c r="H43" s="28"/>
      <c r="I43" s="28"/>
      <c r="J43" s="29"/>
      <c r="K43" s="35"/>
      <c r="L43" s="29"/>
      <c r="M43" s="1"/>
    </row>
    <row r="44" spans="1:14">
      <c r="A44" s="28"/>
      <c r="B44" s="24"/>
      <c r="C44" s="24"/>
      <c r="D44" s="24"/>
      <c r="E44" s="35"/>
      <c r="F44" s="28"/>
      <c r="G44" s="28"/>
      <c r="H44" s="24"/>
      <c r="I44" s="24"/>
      <c r="J44" s="29"/>
      <c r="K44" s="35"/>
      <c r="L44" s="29"/>
    </row>
  </sheetData>
  <sortState ref="B3:N5">
    <sortCondition descending="1" ref="I3:I5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4"/>
  <sheetViews>
    <sheetView workbookViewId="0">
      <selection activeCell="A66" sqref="A66"/>
    </sheetView>
  </sheetViews>
  <sheetFormatPr baseColWidth="10" defaultColWidth="9.140625" defaultRowHeight="12.75"/>
  <cols>
    <col min="1" max="1" width="4.140625" customWidth="1"/>
    <col min="2" max="2" width="6.85546875" customWidth="1"/>
    <col min="3" max="3" width="20" customWidth="1"/>
    <col min="4" max="4" width="11" customWidth="1"/>
    <col min="5" max="5" width="7.42578125" customWidth="1"/>
    <col min="7" max="7" width="6" customWidth="1"/>
    <col min="8" max="8" width="6.5703125" customWidth="1"/>
    <col min="9" max="9" width="9.28515625" customWidth="1"/>
    <col min="10" max="10" width="7.85546875" customWidth="1"/>
    <col min="12" max="12" width="5" customWidth="1"/>
  </cols>
  <sheetData>
    <row r="1" spans="1:17" ht="20.25">
      <c r="A1" s="5" t="s">
        <v>384</v>
      </c>
      <c r="D1" s="24" t="s">
        <v>24</v>
      </c>
    </row>
    <row r="2" spans="1:1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7" s="28" customFormat="1">
      <c r="A3" s="28">
        <v>1</v>
      </c>
      <c r="B3" s="24">
        <v>17228</v>
      </c>
      <c r="C3" s="24" t="s">
        <v>563</v>
      </c>
      <c r="D3" s="24" t="s">
        <v>12</v>
      </c>
      <c r="E3" s="35">
        <v>0</v>
      </c>
      <c r="F3" s="28">
        <f>K3*9</f>
        <v>342</v>
      </c>
      <c r="G3" s="28">
        <v>1813</v>
      </c>
      <c r="H3" s="28">
        <f>F3+G3</f>
        <v>2155</v>
      </c>
      <c r="J3" s="29">
        <f>(200-E3)*(75/100)</f>
        <v>150</v>
      </c>
      <c r="K3" s="35">
        <v>38</v>
      </c>
      <c r="L3" s="29">
        <f>IF(J3&gt;38,38,J3)</f>
        <v>38</v>
      </c>
      <c r="M3" s="24" t="s">
        <v>529</v>
      </c>
      <c r="P3" s="31"/>
      <c r="Q3" s="27"/>
    </row>
    <row r="4" spans="1:17" s="28" customFormat="1">
      <c r="A4" s="28">
        <v>2</v>
      </c>
      <c r="B4" s="28">
        <v>21652</v>
      </c>
      <c r="C4" s="28" t="s">
        <v>127</v>
      </c>
      <c r="D4" s="28" t="s">
        <v>24</v>
      </c>
      <c r="E4" s="28">
        <v>161</v>
      </c>
      <c r="F4" s="28">
        <f>K4*9</f>
        <v>261</v>
      </c>
      <c r="G4" s="28">
        <v>1749</v>
      </c>
      <c r="H4" s="28">
        <f>F4+G4</f>
        <v>2010</v>
      </c>
      <c r="J4" s="29">
        <f>(200-E4)*(75/100)</f>
        <v>29.25</v>
      </c>
      <c r="K4" s="35">
        <v>29</v>
      </c>
      <c r="L4" s="29">
        <f>IF(J4&gt;38,38,J4)</f>
        <v>29.25</v>
      </c>
      <c r="M4" s="24" t="s">
        <v>529</v>
      </c>
      <c r="P4" s="31"/>
      <c r="Q4" s="27"/>
    </row>
    <row r="5" spans="1:17" s="28" customFormat="1">
      <c r="A5" s="28">
        <v>3</v>
      </c>
      <c r="B5" s="28">
        <v>21703</v>
      </c>
      <c r="C5" s="24" t="s">
        <v>458</v>
      </c>
      <c r="D5" s="28" t="s">
        <v>19</v>
      </c>
      <c r="E5" s="28">
        <v>181</v>
      </c>
      <c r="F5" s="28">
        <f>K5*9</f>
        <v>126</v>
      </c>
      <c r="G5" s="24">
        <v>1857</v>
      </c>
      <c r="H5" s="28">
        <f>F5+G5</f>
        <v>1983</v>
      </c>
      <c r="J5" s="29">
        <f>(200-E5)*(75/100)</f>
        <v>14.25</v>
      </c>
      <c r="K5" s="35">
        <v>14</v>
      </c>
      <c r="L5" s="29">
        <f>IF(J5&gt;38,38,J5)</f>
        <v>14.25</v>
      </c>
      <c r="M5" s="24" t="s">
        <v>529</v>
      </c>
      <c r="P5" s="31"/>
      <c r="Q5" s="27"/>
    </row>
    <row r="6" spans="1:17" s="28" customFormat="1">
      <c r="A6" s="28">
        <v>4</v>
      </c>
      <c r="B6" s="28">
        <v>21087</v>
      </c>
      <c r="C6" s="28" t="s">
        <v>29</v>
      </c>
      <c r="D6" s="28" t="s">
        <v>24</v>
      </c>
      <c r="E6" s="35">
        <v>180</v>
      </c>
      <c r="F6" s="28">
        <f>K6*9</f>
        <v>135</v>
      </c>
      <c r="G6" s="24">
        <v>1768</v>
      </c>
      <c r="H6" s="28">
        <f>F6+G6</f>
        <v>1903</v>
      </c>
      <c r="J6" s="29">
        <f>(200-E6)*(75/100)</f>
        <v>15</v>
      </c>
      <c r="K6" s="35">
        <v>15</v>
      </c>
      <c r="L6" s="29">
        <f>IF(J6&lt;0,0,J6)</f>
        <v>15</v>
      </c>
      <c r="M6" s="24" t="s">
        <v>529</v>
      </c>
    </row>
    <row r="7" spans="1:17" s="28" customFormat="1">
      <c r="A7" s="28">
        <v>5</v>
      </c>
      <c r="B7" s="28">
        <v>21653</v>
      </c>
      <c r="C7" s="28" t="s">
        <v>107</v>
      </c>
      <c r="D7" s="28" t="s">
        <v>24</v>
      </c>
      <c r="E7" s="35">
        <v>185</v>
      </c>
      <c r="F7" s="28">
        <f>K7*9</f>
        <v>99</v>
      </c>
      <c r="G7" s="28">
        <v>1793</v>
      </c>
      <c r="H7" s="28">
        <f>F7+G7</f>
        <v>1892</v>
      </c>
      <c r="J7" s="29">
        <f>(200-E7)*(75/100)</f>
        <v>11.25</v>
      </c>
      <c r="K7" s="35">
        <v>11</v>
      </c>
      <c r="L7" s="29">
        <f>IF(J7&gt;38,38,J7)</f>
        <v>11.25</v>
      </c>
      <c r="M7" s="24" t="s">
        <v>529</v>
      </c>
      <c r="P7" s="31"/>
      <c r="Q7" s="27"/>
    </row>
    <row r="8" spans="1:17" s="28" customFormat="1">
      <c r="A8" s="28">
        <v>6</v>
      </c>
      <c r="B8" s="28">
        <v>17116</v>
      </c>
      <c r="C8" s="28" t="s">
        <v>30</v>
      </c>
      <c r="D8" s="28" t="s">
        <v>17</v>
      </c>
      <c r="E8" s="35">
        <v>185</v>
      </c>
      <c r="F8" s="28">
        <f>K8*9</f>
        <v>99</v>
      </c>
      <c r="G8" s="28">
        <v>1751</v>
      </c>
      <c r="H8" s="28">
        <f>F8+G8</f>
        <v>1850</v>
      </c>
      <c r="J8" s="29">
        <f>(200-E8)*(75/100)</f>
        <v>11.25</v>
      </c>
      <c r="K8" s="35">
        <v>11</v>
      </c>
      <c r="L8" s="29">
        <f>IF(J8&lt;0,0,J8)</f>
        <v>11.25</v>
      </c>
      <c r="M8" s="24" t="s">
        <v>529</v>
      </c>
      <c r="O8" s="30"/>
    </row>
    <row r="9" spans="1:17" s="28" customFormat="1">
      <c r="A9" s="28">
        <v>7</v>
      </c>
      <c r="B9" s="28">
        <v>21552</v>
      </c>
      <c r="C9" s="28" t="s">
        <v>81</v>
      </c>
      <c r="D9" s="28" t="s">
        <v>24</v>
      </c>
      <c r="E9" s="28">
        <v>158</v>
      </c>
      <c r="F9" s="28">
        <f>K9*9</f>
        <v>288</v>
      </c>
      <c r="G9" s="28">
        <v>1530</v>
      </c>
      <c r="H9" s="28">
        <f>F9+G9</f>
        <v>1818</v>
      </c>
      <c r="J9" s="29">
        <f>(200-E9)*(75/100)</f>
        <v>31.5</v>
      </c>
      <c r="K9" s="35">
        <v>32</v>
      </c>
      <c r="L9" s="29">
        <f>IF(J9&gt;38,38,J9)</f>
        <v>31.5</v>
      </c>
      <c r="M9" s="24" t="s">
        <v>529</v>
      </c>
      <c r="P9" s="31"/>
      <c r="Q9" s="27"/>
    </row>
    <row r="10" spans="1:17" s="28" customFormat="1">
      <c r="A10" s="28">
        <v>8</v>
      </c>
      <c r="B10" s="28">
        <v>20080</v>
      </c>
      <c r="C10" s="28" t="s">
        <v>98</v>
      </c>
      <c r="D10" s="28" t="s">
        <v>34</v>
      </c>
      <c r="E10" s="35">
        <v>152</v>
      </c>
      <c r="F10" s="28">
        <f>K10*9</f>
        <v>324</v>
      </c>
      <c r="G10" s="28">
        <v>1443</v>
      </c>
      <c r="H10" s="28">
        <f>F10+G10</f>
        <v>1767</v>
      </c>
      <c r="J10" s="29">
        <f>(200-E10)*(75/100)</f>
        <v>36</v>
      </c>
      <c r="K10" s="35">
        <v>36</v>
      </c>
      <c r="L10" s="29">
        <f>IF(J10&gt;38,38,J10)</f>
        <v>36</v>
      </c>
      <c r="M10" s="24" t="s">
        <v>529</v>
      </c>
    </row>
    <row r="11" spans="1:17" s="28" customFormat="1">
      <c r="A11" s="28">
        <v>9</v>
      </c>
      <c r="B11" s="24">
        <v>22838</v>
      </c>
      <c r="C11" s="24" t="s">
        <v>342</v>
      </c>
      <c r="D11" s="24" t="s">
        <v>34</v>
      </c>
      <c r="E11" s="35">
        <v>128</v>
      </c>
      <c r="F11" s="28">
        <f>K11*9</f>
        <v>342</v>
      </c>
      <c r="G11" s="28">
        <v>1229</v>
      </c>
      <c r="H11" s="28">
        <f>F11+G11</f>
        <v>1571</v>
      </c>
      <c r="J11" s="29">
        <f>(200-E11)*(75/100)</f>
        <v>54</v>
      </c>
      <c r="K11" s="35">
        <v>38</v>
      </c>
      <c r="L11" s="29">
        <f>IF(J11&gt;38,38,J11)</f>
        <v>38</v>
      </c>
      <c r="M11" s="24" t="s">
        <v>529</v>
      </c>
    </row>
    <row r="12" spans="1:17" s="28" customFormat="1">
      <c r="E12" s="35"/>
      <c r="J12" s="29"/>
      <c r="K12" s="35"/>
      <c r="L12" s="29"/>
      <c r="P12" s="31"/>
      <c r="Q12" s="27"/>
    </row>
    <row r="13" spans="1:17" s="28" customFormat="1">
      <c r="B13" s="35"/>
      <c r="C13" s="35"/>
      <c r="D13" s="35"/>
      <c r="E13" s="35"/>
      <c r="G13" s="35"/>
      <c r="J13" s="29"/>
      <c r="K13" s="35"/>
      <c r="L13" s="29"/>
    </row>
    <row r="14" spans="1:17" s="28" customFormat="1">
      <c r="A14" s="24">
        <v>1</v>
      </c>
      <c r="B14" s="28">
        <v>22292</v>
      </c>
      <c r="C14" s="28" t="s">
        <v>23</v>
      </c>
      <c r="D14" s="28" t="s">
        <v>24</v>
      </c>
      <c r="E14" s="35">
        <v>214</v>
      </c>
      <c r="F14" s="28">
        <f>K14*6</f>
        <v>0</v>
      </c>
      <c r="G14" s="28">
        <v>2199</v>
      </c>
      <c r="H14" s="28">
        <f>F14+G14</f>
        <v>2199</v>
      </c>
      <c r="J14" s="29">
        <f>(200-E14)*(75/100)</f>
        <v>-10.5</v>
      </c>
      <c r="K14" s="35">
        <v>0</v>
      </c>
      <c r="L14" s="29">
        <f>IF(J14&lt;0,0,J14)</f>
        <v>0</v>
      </c>
      <c r="M14" s="24" t="s">
        <v>528</v>
      </c>
    </row>
    <row r="15" spans="1:17" s="28" customFormat="1">
      <c r="A15" s="28">
        <v>2</v>
      </c>
      <c r="B15" s="28">
        <v>17199</v>
      </c>
      <c r="C15" s="28" t="s">
        <v>44</v>
      </c>
      <c r="D15" s="24" t="s">
        <v>24</v>
      </c>
      <c r="E15" s="35">
        <v>200</v>
      </c>
      <c r="F15" s="28">
        <f>K15*6</f>
        <v>0</v>
      </c>
      <c r="G15" s="24">
        <v>2199</v>
      </c>
      <c r="H15" s="28">
        <f>F15+G15</f>
        <v>2199</v>
      </c>
      <c r="J15" s="29">
        <f>(200-E15)*(75/100)</f>
        <v>0</v>
      </c>
      <c r="K15" s="35">
        <v>0</v>
      </c>
      <c r="L15" s="29">
        <f>IF(J15&lt;0,0,J15)</f>
        <v>0</v>
      </c>
      <c r="M15" s="24" t="s">
        <v>528</v>
      </c>
      <c r="P15" s="31"/>
      <c r="Q15" s="27"/>
    </row>
    <row r="16" spans="1:17" s="28" customFormat="1">
      <c r="A16" s="24">
        <v>3</v>
      </c>
      <c r="B16" s="28">
        <v>22264</v>
      </c>
      <c r="C16" s="28" t="s">
        <v>182</v>
      </c>
      <c r="D16" s="28" t="s">
        <v>24</v>
      </c>
      <c r="E16" s="35">
        <v>196</v>
      </c>
      <c r="F16" s="28">
        <f>K16*6</f>
        <v>18</v>
      </c>
      <c r="G16" s="28">
        <v>2149</v>
      </c>
      <c r="H16" s="28">
        <f>F16+G16</f>
        <v>2167</v>
      </c>
      <c r="J16" s="29">
        <f>(200-E16)*(75/100)</f>
        <v>3</v>
      </c>
      <c r="K16" s="35">
        <v>3</v>
      </c>
      <c r="L16" s="29">
        <f>IF(J16&gt;38,38,J16)</f>
        <v>3</v>
      </c>
      <c r="M16" s="24" t="s">
        <v>528</v>
      </c>
      <c r="O16" s="30"/>
    </row>
    <row r="17" spans="1:16" s="28" customFormat="1">
      <c r="A17" s="28">
        <v>4</v>
      </c>
      <c r="B17" s="28">
        <v>22262</v>
      </c>
      <c r="C17" s="28" t="s">
        <v>46</v>
      </c>
      <c r="D17" s="28" t="s">
        <v>24</v>
      </c>
      <c r="E17" s="35">
        <v>209</v>
      </c>
      <c r="F17" s="28">
        <f>K17*6</f>
        <v>0</v>
      </c>
      <c r="G17" s="28">
        <v>2165</v>
      </c>
      <c r="H17" s="28">
        <f>F17+G17</f>
        <v>2165</v>
      </c>
      <c r="J17" s="29">
        <f>(200-E17)*(75/100)</f>
        <v>-6.75</v>
      </c>
      <c r="K17" s="28">
        <v>0</v>
      </c>
      <c r="L17" s="29">
        <f>IF(J17&gt;38,38,J17)</f>
        <v>-6.75</v>
      </c>
      <c r="M17" s="24" t="s">
        <v>528</v>
      </c>
    </row>
    <row r="18" spans="1:16" s="28" customFormat="1">
      <c r="A18" s="24">
        <v>5</v>
      </c>
      <c r="B18" s="24">
        <v>25113</v>
      </c>
      <c r="C18" s="24" t="s">
        <v>543</v>
      </c>
      <c r="D18" s="24" t="s">
        <v>24</v>
      </c>
      <c r="E18" s="35">
        <v>214</v>
      </c>
      <c r="F18" s="28">
        <f>K18*6</f>
        <v>0</v>
      </c>
      <c r="G18" s="24">
        <v>2158</v>
      </c>
      <c r="H18" s="24">
        <f>F18+G18</f>
        <v>2158</v>
      </c>
      <c r="J18" s="29">
        <f>(200-E18)*(75/100)</f>
        <v>-10.5</v>
      </c>
      <c r="K18" s="35">
        <v>0</v>
      </c>
      <c r="L18" s="29">
        <f>IF(J18&gt;38,38,J18)</f>
        <v>-10.5</v>
      </c>
      <c r="M18" s="24" t="s">
        <v>528</v>
      </c>
    </row>
    <row r="19" spans="1:16" s="28" customFormat="1">
      <c r="A19" s="28">
        <v>6</v>
      </c>
      <c r="B19" s="28">
        <v>21556</v>
      </c>
      <c r="C19" s="28" t="s">
        <v>244</v>
      </c>
      <c r="D19" s="28" t="s">
        <v>24</v>
      </c>
      <c r="E19" s="35">
        <v>204</v>
      </c>
      <c r="F19" s="28">
        <f>K19*6</f>
        <v>0</v>
      </c>
      <c r="G19" s="24">
        <v>2155</v>
      </c>
      <c r="H19" s="28">
        <f>F19+G19</f>
        <v>2155</v>
      </c>
      <c r="J19" s="29">
        <f>(200-E19)*(75/100)</f>
        <v>-3</v>
      </c>
      <c r="K19" s="35">
        <v>0</v>
      </c>
      <c r="L19" s="29">
        <f>IF(J19&gt;38,38,J19)</f>
        <v>-3</v>
      </c>
      <c r="M19" s="24" t="s">
        <v>528</v>
      </c>
    </row>
    <row r="20" spans="1:16" s="28" customFormat="1">
      <c r="A20" s="24">
        <v>7</v>
      </c>
      <c r="B20" s="28">
        <v>22263</v>
      </c>
      <c r="C20" s="28" t="s">
        <v>225</v>
      </c>
      <c r="D20" s="28" t="s">
        <v>24</v>
      </c>
      <c r="E20" s="35">
        <v>202</v>
      </c>
      <c r="F20" s="28">
        <f>K20*6</f>
        <v>0</v>
      </c>
      <c r="G20" s="28">
        <v>2151</v>
      </c>
      <c r="H20" s="28">
        <f>F20+G20</f>
        <v>2151</v>
      </c>
      <c r="J20" s="29">
        <f>(200-E20)*(75/100)</f>
        <v>-1.5</v>
      </c>
      <c r="K20" s="35">
        <v>0</v>
      </c>
      <c r="L20" s="29">
        <f>IF(J20&lt;0,0,J20)</f>
        <v>0</v>
      </c>
      <c r="M20" s="24" t="s">
        <v>528</v>
      </c>
    </row>
    <row r="21" spans="1:16" s="28" customFormat="1">
      <c r="A21" s="28">
        <v>8</v>
      </c>
      <c r="B21" s="28">
        <v>20573</v>
      </c>
      <c r="C21" s="28" t="s">
        <v>15</v>
      </c>
      <c r="D21" s="28" t="s">
        <v>12</v>
      </c>
      <c r="E21" s="35">
        <v>206</v>
      </c>
      <c r="F21" s="28">
        <f>K21*6</f>
        <v>0</v>
      </c>
      <c r="G21" s="24">
        <v>2147</v>
      </c>
      <c r="H21" s="28">
        <f>F21+G21</f>
        <v>2147</v>
      </c>
      <c r="J21" s="29">
        <f>(200-E21)*(75/100)</f>
        <v>-4.5</v>
      </c>
      <c r="K21" s="35">
        <v>0</v>
      </c>
      <c r="L21" s="29">
        <f>IF(J21&lt;0,0,J21)</f>
        <v>0</v>
      </c>
      <c r="M21" s="24" t="s">
        <v>528</v>
      </c>
    </row>
    <row r="22" spans="1:16" s="28" customFormat="1">
      <c r="A22" s="24">
        <v>9</v>
      </c>
      <c r="B22" s="28">
        <v>21736</v>
      </c>
      <c r="C22" s="28" t="s">
        <v>180</v>
      </c>
      <c r="D22" s="28" t="s">
        <v>24</v>
      </c>
      <c r="E22" s="28">
        <v>184</v>
      </c>
      <c r="F22" s="28">
        <f>K22*6</f>
        <v>72</v>
      </c>
      <c r="G22" s="28">
        <v>2052</v>
      </c>
      <c r="H22" s="28">
        <f>F22+G22</f>
        <v>2124</v>
      </c>
      <c r="J22" s="29">
        <f>(200-E22)*(75/100)</f>
        <v>12</v>
      </c>
      <c r="K22" s="35">
        <v>12</v>
      </c>
      <c r="L22" s="29">
        <f>IF(J22&gt;38,38,J22)</f>
        <v>12</v>
      </c>
      <c r="M22" s="24" t="s">
        <v>528</v>
      </c>
    </row>
    <row r="23" spans="1:16" s="28" customFormat="1">
      <c r="A23" s="28">
        <v>10</v>
      </c>
      <c r="B23" s="28">
        <v>21665</v>
      </c>
      <c r="C23" s="28" t="s">
        <v>33</v>
      </c>
      <c r="D23" t="s">
        <v>12</v>
      </c>
      <c r="E23" s="35">
        <v>207</v>
      </c>
      <c r="F23" s="28">
        <f>K23*6</f>
        <v>0</v>
      </c>
      <c r="G23" s="24">
        <v>2118</v>
      </c>
      <c r="H23" s="28">
        <f>F23+G23</f>
        <v>2118</v>
      </c>
      <c r="J23" s="29">
        <f>(200-E23)*(75/100)</f>
        <v>-5.25</v>
      </c>
      <c r="K23" s="35">
        <v>0</v>
      </c>
      <c r="L23" s="29">
        <f>IF(J23&lt;0,0,J23)</f>
        <v>0</v>
      </c>
      <c r="M23" s="24" t="s">
        <v>528</v>
      </c>
    </row>
    <row r="24" spans="1:16" s="24" customFormat="1">
      <c r="A24" s="24">
        <v>11</v>
      </c>
      <c r="B24" s="28">
        <v>20081</v>
      </c>
      <c r="C24" s="28" t="s">
        <v>240</v>
      </c>
      <c r="D24" s="28" t="s">
        <v>34</v>
      </c>
      <c r="E24" s="35">
        <v>192</v>
      </c>
      <c r="F24" s="28">
        <f>K24*6</f>
        <v>36</v>
      </c>
      <c r="G24" s="28">
        <v>2070</v>
      </c>
      <c r="H24" s="28">
        <f>F24+G24</f>
        <v>2106</v>
      </c>
      <c r="I24" s="28"/>
      <c r="J24" s="29">
        <f>(200-E24)*(75/100)</f>
        <v>6</v>
      </c>
      <c r="K24" s="35">
        <v>6</v>
      </c>
      <c r="L24" s="29">
        <f>IF(J24&lt;0,0,J24)</f>
        <v>6</v>
      </c>
      <c r="M24" s="24" t="s">
        <v>528</v>
      </c>
    </row>
    <row r="25" spans="1:16" s="28" customFormat="1">
      <c r="A25" s="28">
        <v>12</v>
      </c>
      <c r="B25" s="28">
        <v>21642</v>
      </c>
      <c r="C25" s="28" t="s">
        <v>216</v>
      </c>
      <c r="D25" s="28" t="s">
        <v>24</v>
      </c>
      <c r="E25" s="35">
        <v>194</v>
      </c>
      <c r="F25" s="28">
        <f>K25*6</f>
        <v>30</v>
      </c>
      <c r="G25" s="28">
        <v>2008</v>
      </c>
      <c r="H25" s="28">
        <f>F25+G25</f>
        <v>2038</v>
      </c>
      <c r="J25" s="29">
        <f>(200-E25)*(75/100)</f>
        <v>4.5</v>
      </c>
      <c r="K25" s="35">
        <v>5</v>
      </c>
      <c r="L25" s="29">
        <f>IF(J25&gt;38,38,J25)</f>
        <v>4.5</v>
      </c>
      <c r="M25" s="24" t="s">
        <v>528</v>
      </c>
    </row>
    <row r="26" spans="1:16" s="28" customFormat="1">
      <c r="A26" s="24">
        <v>13</v>
      </c>
      <c r="B26" s="24">
        <v>24953</v>
      </c>
      <c r="C26" s="24" t="s">
        <v>497</v>
      </c>
      <c r="D26" s="24" t="s">
        <v>19</v>
      </c>
      <c r="E26" s="35">
        <v>201</v>
      </c>
      <c r="F26" s="28">
        <f>K26*6</f>
        <v>0</v>
      </c>
      <c r="G26" s="28">
        <v>2036</v>
      </c>
      <c r="H26" s="28">
        <f>F26+G26</f>
        <v>2036</v>
      </c>
      <c r="J26" s="29">
        <f>(200-E26)*(75/100)</f>
        <v>-0.75</v>
      </c>
      <c r="K26" s="35">
        <v>0</v>
      </c>
      <c r="L26" s="29">
        <f>IF(J26&gt;38,38,J26)</f>
        <v>-0.75</v>
      </c>
      <c r="M26" s="24" t="s">
        <v>528</v>
      </c>
    </row>
    <row r="27" spans="1:16" s="28" customFormat="1">
      <c r="A27" s="28">
        <v>14</v>
      </c>
      <c r="B27" s="28">
        <v>21177</v>
      </c>
      <c r="C27" s="28" t="s">
        <v>231</v>
      </c>
      <c r="D27" s="28" t="s">
        <v>24</v>
      </c>
      <c r="E27" s="28">
        <v>188</v>
      </c>
      <c r="F27" s="28">
        <f>K27*6</f>
        <v>54</v>
      </c>
      <c r="G27" s="28">
        <v>1980</v>
      </c>
      <c r="H27" s="28">
        <f>F27+G27</f>
        <v>2034</v>
      </c>
      <c r="J27" s="29">
        <f>(200-E27)*(75/100)</f>
        <v>9</v>
      </c>
      <c r="K27" s="35">
        <v>9</v>
      </c>
      <c r="L27" s="29">
        <f>IF(J27&gt;38,38,J27)</f>
        <v>9</v>
      </c>
      <c r="M27" s="24" t="s">
        <v>528</v>
      </c>
    </row>
    <row r="28" spans="1:16" s="24" customFormat="1">
      <c r="A28" s="24">
        <v>15</v>
      </c>
      <c r="B28" s="28">
        <v>21704</v>
      </c>
      <c r="C28" s="28" t="s">
        <v>166</v>
      </c>
      <c r="D28" s="28" t="s">
        <v>24</v>
      </c>
      <c r="E28" s="28">
        <v>187</v>
      </c>
      <c r="F28" s="28">
        <f>K28*6</f>
        <v>60</v>
      </c>
      <c r="G28" s="24">
        <v>1956</v>
      </c>
      <c r="H28" s="28">
        <f>F28+G28</f>
        <v>2016</v>
      </c>
      <c r="I28" s="28"/>
      <c r="J28" s="29">
        <f>(200-E28)*(75/100)</f>
        <v>9.75</v>
      </c>
      <c r="K28" s="35">
        <v>10</v>
      </c>
      <c r="L28" s="29">
        <f>IF(J28&gt;38,38,J28)</f>
        <v>9.75</v>
      </c>
      <c r="M28" s="24" t="s">
        <v>528</v>
      </c>
    </row>
    <row r="29" spans="1:16" s="28" customFormat="1">
      <c r="A29" s="28">
        <v>16</v>
      </c>
      <c r="B29" s="24">
        <v>1058</v>
      </c>
      <c r="C29" s="24" t="s">
        <v>40</v>
      </c>
      <c r="D29" s="24" t="s">
        <v>24</v>
      </c>
      <c r="E29" s="24">
        <v>186</v>
      </c>
      <c r="F29" s="28">
        <f>K29*6</f>
        <v>66</v>
      </c>
      <c r="G29" s="24">
        <v>1911</v>
      </c>
      <c r="H29" s="24">
        <f>F29+G29</f>
        <v>1977</v>
      </c>
      <c r="I29" s="24"/>
      <c r="J29" s="25">
        <f>(200-E29)*(75/100)</f>
        <v>10.5</v>
      </c>
      <c r="K29" s="35">
        <v>11</v>
      </c>
      <c r="L29" s="25">
        <f>IF(J29&gt;38,38,J29)</f>
        <v>10.5</v>
      </c>
      <c r="M29" s="24" t="s">
        <v>528</v>
      </c>
      <c r="O29" s="32"/>
      <c r="P29" s="31"/>
    </row>
    <row r="30" spans="1:16" s="28" customFormat="1">
      <c r="A30" s="24">
        <v>17</v>
      </c>
      <c r="B30" s="28">
        <v>17154</v>
      </c>
      <c r="C30" s="35" t="s">
        <v>336</v>
      </c>
      <c r="D30" s="35" t="s">
        <v>12</v>
      </c>
      <c r="E30" s="35">
        <v>210</v>
      </c>
      <c r="F30" s="28">
        <f>K30*6</f>
        <v>0</v>
      </c>
      <c r="G30" s="24">
        <v>1963</v>
      </c>
      <c r="H30" s="28">
        <f>F30+G30</f>
        <v>1963</v>
      </c>
      <c r="J30" s="29">
        <f>(200-E30)*(75/100)</f>
        <v>-7.5</v>
      </c>
      <c r="K30" s="35">
        <v>0</v>
      </c>
      <c r="L30" s="29">
        <f>IF(J30&gt;38,38,J30)</f>
        <v>-7.5</v>
      </c>
      <c r="M30" s="24" t="s">
        <v>528</v>
      </c>
    </row>
    <row r="31" spans="1:16" s="28" customFormat="1">
      <c r="A31" s="28">
        <v>18</v>
      </c>
      <c r="B31" s="28">
        <v>21088</v>
      </c>
      <c r="C31" s="28" t="s">
        <v>26</v>
      </c>
      <c r="D31" s="24" t="s">
        <v>19</v>
      </c>
      <c r="E31" s="35">
        <v>178</v>
      </c>
      <c r="F31" s="28">
        <f>K31*6</f>
        <v>102</v>
      </c>
      <c r="G31" s="24">
        <v>1849</v>
      </c>
      <c r="H31" s="28">
        <f>F31+G31</f>
        <v>1951</v>
      </c>
      <c r="J31" s="29">
        <f>(200-E31)*(75/100)</f>
        <v>16.5</v>
      </c>
      <c r="K31" s="35">
        <v>17</v>
      </c>
      <c r="L31" s="29">
        <f>IF(J31&lt;0,0,J31)</f>
        <v>16.5</v>
      </c>
      <c r="M31" s="24" t="s">
        <v>528</v>
      </c>
    </row>
    <row r="32" spans="1:16" s="28" customFormat="1">
      <c r="A32" s="24">
        <v>19</v>
      </c>
      <c r="B32">
        <v>23451</v>
      </c>
      <c r="C32" s="35" t="s">
        <v>352</v>
      </c>
      <c r="D32" t="s">
        <v>24</v>
      </c>
      <c r="E32" s="35">
        <v>180</v>
      </c>
      <c r="F32" s="28">
        <f>K32*6</f>
        <v>90</v>
      </c>
      <c r="G32" s="24">
        <v>1814</v>
      </c>
      <c r="H32" s="28">
        <f>F32+G32</f>
        <v>1904</v>
      </c>
      <c r="J32" s="29">
        <f>(200-E32)*(75/100)</f>
        <v>15</v>
      </c>
      <c r="K32" s="35">
        <v>15</v>
      </c>
      <c r="L32" s="29">
        <f>IF(J32&lt;0,0,J32)</f>
        <v>15</v>
      </c>
      <c r="M32" s="24" t="s">
        <v>528</v>
      </c>
    </row>
    <row r="33" spans="1:16" s="28" customFormat="1">
      <c r="A33" s="28">
        <v>20</v>
      </c>
      <c r="B33" s="28">
        <v>22286</v>
      </c>
      <c r="C33" s="28" t="s">
        <v>143</v>
      </c>
      <c r="D33" s="28" t="s">
        <v>57</v>
      </c>
      <c r="E33" s="35">
        <v>169</v>
      </c>
      <c r="F33" s="28">
        <f>K33*6</f>
        <v>138</v>
      </c>
      <c r="G33" s="24">
        <v>1745</v>
      </c>
      <c r="H33" s="28">
        <f>F33+G33</f>
        <v>1883</v>
      </c>
      <c r="J33" s="29">
        <f>(200-E33)*(75/100)</f>
        <v>23.25</v>
      </c>
      <c r="K33" s="35">
        <v>23</v>
      </c>
      <c r="L33" s="29">
        <f>IF(J33&gt;38,38,J33)</f>
        <v>23.25</v>
      </c>
      <c r="M33" s="24" t="s">
        <v>528</v>
      </c>
    </row>
    <row r="34" spans="1:16" s="28" customFormat="1">
      <c r="A34" s="24">
        <v>21</v>
      </c>
      <c r="B34" s="35">
        <v>24001</v>
      </c>
      <c r="C34" s="35" t="s">
        <v>375</v>
      </c>
      <c r="D34" s="24" t="s">
        <v>24</v>
      </c>
      <c r="E34" s="35">
        <v>189</v>
      </c>
      <c r="F34" s="28">
        <f>K34*6</f>
        <v>48</v>
      </c>
      <c r="G34" s="24">
        <v>1832</v>
      </c>
      <c r="H34" s="28">
        <f>F34+G34</f>
        <v>1880</v>
      </c>
      <c r="I34" s="24" t="s">
        <v>294</v>
      </c>
      <c r="J34" s="29">
        <f>(200-E34)*(75/100)</f>
        <v>8.25</v>
      </c>
      <c r="K34" s="35">
        <v>8</v>
      </c>
      <c r="L34" s="29">
        <f>IF(J34&gt;38,38,J34)</f>
        <v>8.25</v>
      </c>
      <c r="M34" s="24" t="s">
        <v>528</v>
      </c>
    </row>
    <row r="35" spans="1:16" s="28" customFormat="1">
      <c r="A35" s="28">
        <v>22</v>
      </c>
      <c r="B35" s="28">
        <v>21644</v>
      </c>
      <c r="C35" s="28" t="s">
        <v>177</v>
      </c>
      <c r="D35" s="28" t="s">
        <v>24</v>
      </c>
      <c r="E35" s="28">
        <v>179</v>
      </c>
      <c r="F35" s="28">
        <f>K35*6</f>
        <v>96</v>
      </c>
      <c r="G35" s="28">
        <v>1772</v>
      </c>
      <c r="H35" s="28">
        <f>F35+G35</f>
        <v>1868</v>
      </c>
      <c r="J35" s="29">
        <f>(200-E35)*(75/100)</f>
        <v>15.75</v>
      </c>
      <c r="K35" s="35">
        <v>16</v>
      </c>
      <c r="L35" s="29">
        <f>IF(J35&gt;38,38,J35)</f>
        <v>15.75</v>
      </c>
      <c r="M35" s="24" t="s">
        <v>528</v>
      </c>
    </row>
    <row r="36" spans="1:16" s="28" customFormat="1">
      <c r="A36" s="24">
        <v>23</v>
      </c>
      <c r="B36" s="24">
        <v>24903</v>
      </c>
      <c r="C36" s="24" t="s">
        <v>564</v>
      </c>
      <c r="D36" s="24" t="s">
        <v>34</v>
      </c>
      <c r="E36" s="35">
        <v>174</v>
      </c>
      <c r="F36" s="28">
        <f>K36*6</f>
        <v>120</v>
      </c>
      <c r="G36" s="24">
        <v>1739</v>
      </c>
      <c r="H36" s="28">
        <f>F36+G36</f>
        <v>1859</v>
      </c>
      <c r="J36" s="29">
        <f>(200-E36)*(75/100)</f>
        <v>19.5</v>
      </c>
      <c r="K36" s="35">
        <v>20</v>
      </c>
      <c r="L36" s="29">
        <f>IF(J36&gt;38,38,J36)</f>
        <v>19.5</v>
      </c>
      <c r="M36" s="24" t="s">
        <v>528</v>
      </c>
    </row>
    <row r="37" spans="1:16" s="28" customFormat="1">
      <c r="A37" s="28">
        <v>24</v>
      </c>
      <c r="B37" s="28">
        <v>17038</v>
      </c>
      <c r="C37" s="28" t="s">
        <v>13</v>
      </c>
      <c r="D37" s="28" t="s">
        <v>12</v>
      </c>
      <c r="E37" s="35">
        <v>194</v>
      </c>
      <c r="F37" s="28">
        <f>K37*6</f>
        <v>30</v>
      </c>
      <c r="G37" s="28">
        <v>1826</v>
      </c>
      <c r="H37" s="28">
        <f>F37+G37</f>
        <v>1856</v>
      </c>
      <c r="J37" s="29">
        <f>(200-E37)*(75/100)</f>
        <v>4.5</v>
      </c>
      <c r="K37" s="35">
        <v>5</v>
      </c>
      <c r="L37" s="29">
        <f>IF(J37&gt;38,38,J37)</f>
        <v>4.5</v>
      </c>
      <c r="M37" s="24" t="s">
        <v>528</v>
      </c>
      <c r="P37" s="31"/>
    </row>
    <row r="38" spans="1:16" s="28" customFormat="1">
      <c r="A38" s="24">
        <v>25</v>
      </c>
      <c r="B38" s="28">
        <v>22637</v>
      </c>
      <c r="C38" s="28" t="s">
        <v>148</v>
      </c>
      <c r="D38" s="28" t="s">
        <v>12</v>
      </c>
      <c r="E38" s="35">
        <v>191</v>
      </c>
      <c r="F38" s="28">
        <f>K38*6</f>
        <v>42</v>
      </c>
      <c r="G38" s="24">
        <v>1801</v>
      </c>
      <c r="H38" s="28">
        <f>F38+G38</f>
        <v>1843</v>
      </c>
      <c r="J38" s="29">
        <f>(200-E38)*(75/100)</f>
        <v>6.75</v>
      </c>
      <c r="K38" s="35">
        <v>7</v>
      </c>
      <c r="L38" s="29">
        <f>IF(J38&gt;38,38,J38)</f>
        <v>6.75</v>
      </c>
      <c r="M38" s="24" t="s">
        <v>528</v>
      </c>
    </row>
    <row r="39" spans="1:16" s="28" customFormat="1">
      <c r="A39" s="28">
        <v>26</v>
      </c>
      <c r="B39" s="28">
        <v>22227</v>
      </c>
      <c r="C39" s="28" t="s">
        <v>99</v>
      </c>
      <c r="D39" s="28" t="s">
        <v>24</v>
      </c>
      <c r="E39" s="35">
        <v>172</v>
      </c>
      <c r="F39" s="28">
        <f>K39*6</f>
        <v>126</v>
      </c>
      <c r="G39" s="28">
        <v>1714</v>
      </c>
      <c r="H39" s="28">
        <f>F39+G39</f>
        <v>1840</v>
      </c>
      <c r="J39" s="29">
        <f>(200-E39)*(75/100)</f>
        <v>21</v>
      </c>
      <c r="K39" s="35">
        <v>21</v>
      </c>
      <c r="L39" s="29">
        <f>IF(J39&gt;38,38,J39)</f>
        <v>21</v>
      </c>
      <c r="M39" s="24" t="s">
        <v>528</v>
      </c>
    </row>
    <row r="40" spans="1:16" s="28" customFormat="1">
      <c r="A40" s="24">
        <v>27</v>
      </c>
      <c r="B40" s="28">
        <v>23003</v>
      </c>
      <c r="C40" s="28" t="s">
        <v>270</v>
      </c>
      <c r="D40" s="28" t="s">
        <v>24</v>
      </c>
      <c r="E40" s="35">
        <v>178</v>
      </c>
      <c r="F40" s="28">
        <f>K40*6</f>
        <v>102</v>
      </c>
      <c r="G40" s="28">
        <v>1725</v>
      </c>
      <c r="H40" s="28">
        <f>F40+G40</f>
        <v>1827</v>
      </c>
      <c r="J40" s="29">
        <f>(200-E40)*(75/100)</f>
        <v>16.5</v>
      </c>
      <c r="K40" s="35">
        <v>17</v>
      </c>
      <c r="L40" s="29">
        <f>IF(J40&gt;38,38,J40)</f>
        <v>16.5</v>
      </c>
      <c r="M40" s="24" t="s">
        <v>528</v>
      </c>
    </row>
    <row r="41" spans="1:16" s="28" customFormat="1">
      <c r="A41" s="28">
        <v>28</v>
      </c>
      <c r="B41" s="24">
        <v>24695</v>
      </c>
      <c r="C41" s="24" t="s">
        <v>478</v>
      </c>
      <c r="D41" s="24" t="s">
        <v>24</v>
      </c>
      <c r="E41" s="24">
        <v>171</v>
      </c>
      <c r="F41" s="28">
        <f>K41*6</f>
        <v>132</v>
      </c>
      <c r="G41" s="28">
        <v>1685</v>
      </c>
      <c r="H41" s="28">
        <f>F41+G41</f>
        <v>1817</v>
      </c>
      <c r="J41" s="29">
        <f>(200-E41)*(75/100)</f>
        <v>21.75</v>
      </c>
      <c r="K41" s="35">
        <v>22</v>
      </c>
      <c r="L41" s="29">
        <f>IF(J41&gt;38,38,J41)</f>
        <v>21.75</v>
      </c>
      <c r="M41" s="24" t="s">
        <v>528</v>
      </c>
    </row>
    <row r="42" spans="1:16" s="28" customFormat="1">
      <c r="A42" s="24">
        <v>29</v>
      </c>
      <c r="B42" s="24">
        <v>25195</v>
      </c>
      <c r="C42" s="24" t="s">
        <v>558</v>
      </c>
      <c r="D42" s="24" t="s">
        <v>17</v>
      </c>
      <c r="E42" s="35">
        <v>162</v>
      </c>
      <c r="F42" s="28">
        <f>K42*6</f>
        <v>174</v>
      </c>
      <c r="G42" s="24">
        <v>1632</v>
      </c>
      <c r="H42" s="28">
        <f>F42+G42</f>
        <v>1806</v>
      </c>
      <c r="I42" s="24"/>
      <c r="J42" s="29">
        <f>(200-E42)*(75/100)</f>
        <v>28.5</v>
      </c>
      <c r="K42" s="35">
        <v>29</v>
      </c>
      <c r="L42" s="29">
        <f>IF(J42&gt;38,38,J42)</f>
        <v>28.5</v>
      </c>
      <c r="M42" s="24" t="s">
        <v>528</v>
      </c>
    </row>
    <row r="43" spans="1:16" s="28" customFormat="1">
      <c r="A43" s="28">
        <v>30</v>
      </c>
      <c r="B43" s="28">
        <v>17279</v>
      </c>
      <c r="C43" s="28" t="s">
        <v>247</v>
      </c>
      <c r="D43" s="28" t="s">
        <v>57</v>
      </c>
      <c r="E43" s="24">
        <v>186</v>
      </c>
      <c r="F43" s="28">
        <f>K43*6</f>
        <v>66</v>
      </c>
      <c r="G43" s="28">
        <v>1721</v>
      </c>
      <c r="H43" s="28">
        <f>F43+G43</f>
        <v>1787</v>
      </c>
      <c r="J43" s="29">
        <f>(200-E43)*(75/100)</f>
        <v>10.5</v>
      </c>
      <c r="K43" s="28">
        <v>11</v>
      </c>
      <c r="L43" s="29">
        <f>IF(J43&lt;0,0,J43)</f>
        <v>10.5</v>
      </c>
      <c r="M43" s="24" t="s">
        <v>528</v>
      </c>
    </row>
    <row r="44" spans="1:16" s="28" customFormat="1">
      <c r="A44" s="24">
        <v>31</v>
      </c>
      <c r="B44" s="28">
        <v>22261</v>
      </c>
      <c r="C44" s="28" t="s">
        <v>60</v>
      </c>
      <c r="D44" s="28" t="s">
        <v>24</v>
      </c>
      <c r="E44" s="35">
        <v>170</v>
      </c>
      <c r="F44" s="28">
        <f>K44*6</f>
        <v>138</v>
      </c>
      <c r="G44" s="28">
        <v>1645</v>
      </c>
      <c r="H44" s="28">
        <f>F44+G44</f>
        <v>1783</v>
      </c>
      <c r="J44" s="29">
        <f>(200-E44)*(75/100)</f>
        <v>22.5</v>
      </c>
      <c r="K44" s="35">
        <v>23</v>
      </c>
      <c r="L44" s="29">
        <f>IF(J44&gt;38,38,J44)</f>
        <v>22.5</v>
      </c>
      <c r="M44" s="24" t="s">
        <v>528</v>
      </c>
    </row>
    <row r="45" spans="1:16" s="28" customFormat="1">
      <c r="A45" s="28">
        <v>32</v>
      </c>
      <c r="B45" s="28">
        <v>21553</v>
      </c>
      <c r="C45" s="28" t="s">
        <v>198</v>
      </c>
      <c r="D45" s="28" t="s">
        <v>24</v>
      </c>
      <c r="E45" s="28">
        <v>176</v>
      </c>
      <c r="F45" s="28">
        <f>K45*6</f>
        <v>108</v>
      </c>
      <c r="G45" s="28">
        <v>1668</v>
      </c>
      <c r="H45" s="28">
        <f>F45+G45</f>
        <v>1776</v>
      </c>
      <c r="J45" s="29">
        <f>(200-E45)*(75/100)</f>
        <v>18</v>
      </c>
      <c r="K45" s="35">
        <v>18</v>
      </c>
      <c r="L45" s="29">
        <f>IF(J45&gt;38,38,J45)</f>
        <v>18</v>
      </c>
      <c r="M45" s="24" t="s">
        <v>528</v>
      </c>
    </row>
    <row r="46" spans="1:16" s="28" customFormat="1">
      <c r="A46" s="24">
        <v>33</v>
      </c>
      <c r="B46" s="35">
        <v>23274</v>
      </c>
      <c r="C46" s="35" t="s">
        <v>338</v>
      </c>
      <c r="D46" s="35" t="s">
        <v>19</v>
      </c>
      <c r="E46" s="35">
        <v>170</v>
      </c>
      <c r="F46" s="28">
        <f>K46*6</f>
        <v>138</v>
      </c>
      <c r="G46" s="28">
        <v>1602</v>
      </c>
      <c r="H46" s="28">
        <f>F46+G46</f>
        <v>1740</v>
      </c>
      <c r="J46" s="29">
        <f>(200-E46)*(75/100)</f>
        <v>22.5</v>
      </c>
      <c r="K46" s="35">
        <v>23</v>
      </c>
      <c r="L46" s="29">
        <f>IF(J46&gt;38,38,J46)</f>
        <v>22.5</v>
      </c>
      <c r="M46" s="24" t="s">
        <v>528</v>
      </c>
    </row>
    <row r="47" spans="1:16" s="28" customFormat="1">
      <c r="A47" s="28">
        <v>34</v>
      </c>
      <c r="B47" s="28">
        <v>22551</v>
      </c>
      <c r="C47" s="28" t="s">
        <v>163</v>
      </c>
      <c r="D47" s="28" t="s">
        <v>24</v>
      </c>
      <c r="E47" s="35">
        <v>174</v>
      </c>
      <c r="F47" s="28">
        <f>K47*6</f>
        <v>120</v>
      </c>
      <c r="G47" s="28">
        <v>1592</v>
      </c>
      <c r="H47" s="28">
        <f>F47+G47</f>
        <v>1712</v>
      </c>
      <c r="J47" s="29">
        <f>(200-E47)*(75/100)</f>
        <v>19.5</v>
      </c>
      <c r="K47" s="35">
        <v>20</v>
      </c>
      <c r="L47" s="29">
        <f>IF(J47&gt;38,38,J47)</f>
        <v>19.5</v>
      </c>
      <c r="M47" s="24" t="s">
        <v>528</v>
      </c>
    </row>
    <row r="48" spans="1:16" s="28" customFormat="1">
      <c r="A48" s="24">
        <v>35</v>
      </c>
      <c r="B48" s="28">
        <v>22843</v>
      </c>
      <c r="C48" s="28" t="s">
        <v>302</v>
      </c>
      <c r="D48" s="28" t="s">
        <v>24</v>
      </c>
      <c r="E48" s="35">
        <v>178</v>
      </c>
      <c r="F48" s="28">
        <f>K48*6</f>
        <v>102</v>
      </c>
      <c r="G48" s="28">
        <v>1575</v>
      </c>
      <c r="H48" s="28">
        <f>F48+G48</f>
        <v>1677</v>
      </c>
      <c r="J48" s="29">
        <f>(200-E48)*(75/100)</f>
        <v>16.5</v>
      </c>
      <c r="K48" s="35">
        <v>17</v>
      </c>
      <c r="L48" s="29">
        <f>IF(J48&gt;38,38,J48)</f>
        <v>16.5</v>
      </c>
      <c r="M48" s="24" t="s">
        <v>528</v>
      </c>
    </row>
    <row r="49" spans="1:16" s="28" customFormat="1">
      <c r="A49" s="28">
        <v>36</v>
      </c>
      <c r="B49" s="28">
        <v>22273</v>
      </c>
      <c r="C49" s="28" t="s">
        <v>109</v>
      </c>
      <c r="D49" s="28" t="s">
        <v>24</v>
      </c>
      <c r="E49" s="35">
        <v>187</v>
      </c>
      <c r="F49" s="28">
        <f>K49*6</f>
        <v>60</v>
      </c>
      <c r="G49" s="28">
        <v>1611</v>
      </c>
      <c r="H49" s="28">
        <f>F49+G49</f>
        <v>1671</v>
      </c>
      <c r="J49" s="29">
        <f>(200-E49)*(75/100)</f>
        <v>9.75</v>
      </c>
      <c r="K49" s="35">
        <v>10</v>
      </c>
      <c r="L49" s="29">
        <f>IF(J49&gt;38,38,J49)</f>
        <v>9.75</v>
      </c>
      <c r="M49" s="24" t="s">
        <v>528</v>
      </c>
    </row>
    <row r="50" spans="1:16" s="28" customFormat="1">
      <c r="A50" s="24">
        <v>37</v>
      </c>
      <c r="B50" s="24">
        <v>19333</v>
      </c>
      <c r="C50" s="24" t="s">
        <v>476</v>
      </c>
      <c r="D50" s="24" t="s">
        <v>19</v>
      </c>
      <c r="E50" s="35">
        <v>185</v>
      </c>
      <c r="F50" s="28">
        <f>K50*6</f>
        <v>66</v>
      </c>
      <c r="G50" s="28">
        <v>1571</v>
      </c>
      <c r="H50" s="28">
        <f>F50+G50</f>
        <v>1637</v>
      </c>
      <c r="J50" s="29">
        <f>(200-E50)*(75/100)</f>
        <v>11.25</v>
      </c>
      <c r="K50" s="35">
        <v>11</v>
      </c>
      <c r="L50" s="29">
        <f>IF(J50&lt;0,0,J50)</f>
        <v>11.25</v>
      </c>
      <c r="M50" s="24" t="s">
        <v>528</v>
      </c>
      <c r="O50" s="30"/>
    </row>
    <row r="51" spans="1:16" s="28" customFormat="1">
      <c r="A51" s="28">
        <v>38</v>
      </c>
      <c r="B51" s="24">
        <v>24131</v>
      </c>
      <c r="C51" s="24" t="s">
        <v>425</v>
      </c>
      <c r="D51" s="24" t="s">
        <v>24</v>
      </c>
      <c r="E51" s="35">
        <v>177</v>
      </c>
      <c r="F51" s="28">
        <f>K51*6</f>
        <v>102</v>
      </c>
      <c r="G51" s="28">
        <v>1510</v>
      </c>
      <c r="H51" s="24">
        <f>F51+G51</f>
        <v>1612</v>
      </c>
      <c r="J51" s="29">
        <f>(200-E51)*(75/100)</f>
        <v>17.25</v>
      </c>
      <c r="K51" s="35">
        <v>17</v>
      </c>
      <c r="L51" s="29">
        <f>IF(J51&gt;38,38,J51)</f>
        <v>17.25</v>
      </c>
      <c r="M51" s="24" t="s">
        <v>528</v>
      </c>
    </row>
    <row r="52" spans="1:16" s="28" customFormat="1">
      <c r="A52" s="24">
        <v>39</v>
      </c>
      <c r="B52" s="28">
        <v>21960</v>
      </c>
      <c r="C52" s="28" t="s">
        <v>152</v>
      </c>
      <c r="D52" s="28" t="s">
        <v>57</v>
      </c>
      <c r="E52" s="28">
        <v>173</v>
      </c>
      <c r="F52" s="28">
        <f>K52*6</f>
        <v>120</v>
      </c>
      <c r="G52" s="24">
        <v>1484</v>
      </c>
      <c r="H52" s="28">
        <f>F52+G52</f>
        <v>1604</v>
      </c>
      <c r="J52" s="29">
        <f>(200-E52)*(75/100)</f>
        <v>20.25</v>
      </c>
      <c r="K52" s="35">
        <v>20</v>
      </c>
      <c r="L52" s="29">
        <f>IF(J52&gt;38,38,J52)</f>
        <v>20.25</v>
      </c>
      <c r="M52" s="24" t="s">
        <v>528</v>
      </c>
      <c r="O52" s="30"/>
    </row>
    <row r="53" spans="1:16" s="28" customFormat="1">
      <c r="A53" s="28">
        <v>40</v>
      </c>
      <c r="B53" s="28">
        <v>22954</v>
      </c>
      <c r="C53" s="28" t="s">
        <v>266</v>
      </c>
      <c r="D53" s="28" t="s">
        <v>19</v>
      </c>
      <c r="E53" s="35">
        <v>182</v>
      </c>
      <c r="F53" s="28">
        <f>K53*6</f>
        <v>84</v>
      </c>
      <c r="G53" s="24">
        <v>1489</v>
      </c>
      <c r="H53" s="28">
        <f>F53+G53</f>
        <v>1573</v>
      </c>
      <c r="J53" s="29">
        <f>(200-E53)*(75/100)</f>
        <v>13.5</v>
      </c>
      <c r="K53" s="35">
        <v>14</v>
      </c>
      <c r="L53" s="29">
        <f>IF(J53&gt;38,38,J53)</f>
        <v>13.5</v>
      </c>
      <c r="M53" s="24" t="s">
        <v>528</v>
      </c>
      <c r="P53" s="31"/>
    </row>
    <row r="54" spans="1:16" s="28" customFormat="1">
      <c r="A54" s="24">
        <v>41</v>
      </c>
      <c r="B54" s="28">
        <v>23002</v>
      </c>
      <c r="C54" s="28" t="s">
        <v>305</v>
      </c>
      <c r="D54" s="28" t="s">
        <v>24</v>
      </c>
      <c r="E54" s="24">
        <v>155</v>
      </c>
      <c r="F54" s="28">
        <f>K54*6</f>
        <v>204</v>
      </c>
      <c r="G54" s="28">
        <v>1308</v>
      </c>
      <c r="H54" s="28">
        <f>F54+G54</f>
        <v>1512</v>
      </c>
      <c r="J54" s="29">
        <f>(200-E54)*(75/100)</f>
        <v>33.75</v>
      </c>
      <c r="K54" s="35">
        <v>34</v>
      </c>
      <c r="L54" s="29">
        <f>IF(J54&gt;38,38,J54)</f>
        <v>33.75</v>
      </c>
      <c r="M54" s="24" t="s">
        <v>528</v>
      </c>
    </row>
    <row r="55" spans="1:16" s="28" customFormat="1">
      <c r="A55" s="28">
        <v>42</v>
      </c>
      <c r="B55" s="24">
        <v>24304</v>
      </c>
      <c r="C55" s="24" t="s">
        <v>466</v>
      </c>
      <c r="D55" s="24" t="s">
        <v>24</v>
      </c>
      <c r="E55" s="35">
        <v>174</v>
      </c>
      <c r="F55" s="28">
        <f>K55*6</f>
        <v>120</v>
      </c>
      <c r="G55" s="28">
        <v>1303</v>
      </c>
      <c r="H55" s="24">
        <f>F55+G55</f>
        <v>1423</v>
      </c>
      <c r="J55" s="29">
        <f>(200-E55)*(75/100)</f>
        <v>19.5</v>
      </c>
      <c r="K55" s="35">
        <v>20</v>
      </c>
      <c r="L55" s="29">
        <f>IF(J55&lt;0,0,J55)</f>
        <v>19.5</v>
      </c>
      <c r="M55" s="24" t="s">
        <v>528</v>
      </c>
    </row>
    <row r="56" spans="1:16" s="28" customFormat="1">
      <c r="E56" s="35"/>
      <c r="K56" s="29"/>
      <c r="L56" s="35"/>
      <c r="M56" s="29"/>
    </row>
    <row r="57" spans="1:16" s="28" customFormat="1">
      <c r="E57" s="35"/>
      <c r="K57" s="29"/>
      <c r="L57" s="35"/>
      <c r="M57" s="29"/>
    </row>
    <row r="58" spans="1:16" s="28" customFormat="1">
      <c r="E58" s="35"/>
      <c r="K58" s="29"/>
      <c r="L58" s="35"/>
      <c r="M58" s="29"/>
    </row>
    <row r="59" spans="1:16" s="28" customFormat="1">
      <c r="E59" s="35"/>
      <c r="K59" s="29"/>
      <c r="L59" s="35"/>
      <c r="M59" s="29"/>
      <c r="O59" s="30"/>
    </row>
    <row r="60" spans="1:16" s="28" customFormat="1">
      <c r="E60" s="35"/>
      <c r="G60" s="24"/>
      <c r="K60" s="29"/>
      <c r="L60" s="35"/>
      <c r="M60" s="29"/>
    </row>
    <row r="61" spans="1:16" s="28" customFormat="1">
      <c r="B61" s="35"/>
      <c r="C61" s="35"/>
      <c r="D61" s="35"/>
      <c r="E61" s="35"/>
      <c r="K61" s="29"/>
      <c r="L61" s="35"/>
      <c r="M61" s="29"/>
      <c r="O61" s="30"/>
    </row>
    <row r="62" spans="1:16" s="28" customFormat="1">
      <c r="D62"/>
      <c r="E62" s="35"/>
      <c r="K62" s="29"/>
      <c r="L62" s="35"/>
      <c r="M62" s="29"/>
      <c r="O62" s="30"/>
    </row>
    <row r="63" spans="1:16" s="28" customFormat="1">
      <c r="E63" s="35"/>
      <c r="K63" s="29"/>
      <c r="L63" s="35"/>
      <c r="M63" s="29"/>
      <c r="O63" s="30"/>
    </row>
    <row r="64" spans="1:16" s="28" customFormat="1">
      <c r="E64" s="35"/>
      <c r="K64" s="29"/>
      <c r="L64" s="35"/>
      <c r="M64" s="29"/>
    </row>
  </sheetData>
  <sortState ref="Q20:T61">
    <sortCondition ref="S20:S61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A7" sqref="A7"/>
    </sheetView>
  </sheetViews>
  <sheetFormatPr baseColWidth="10" defaultColWidth="9.140625" defaultRowHeight="12.75"/>
  <cols>
    <col min="1" max="1" width="4.5703125" customWidth="1"/>
    <col min="2" max="2" width="7.85546875" customWidth="1"/>
    <col min="3" max="3" width="20.42578125" customWidth="1"/>
    <col min="4" max="4" width="11.28515625" customWidth="1"/>
    <col min="5" max="5" width="7.28515625" customWidth="1"/>
    <col min="6" max="6" width="9" customWidth="1"/>
    <col min="9" max="9" width="6.7109375" customWidth="1"/>
  </cols>
  <sheetData>
    <row r="1" spans="1:14" ht="20.25">
      <c r="A1" s="5" t="s">
        <v>385</v>
      </c>
      <c r="D1" s="24" t="s">
        <v>428</v>
      </c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4">
      <c r="A3" s="28">
        <v>1</v>
      </c>
      <c r="B3" s="28">
        <v>21703</v>
      </c>
      <c r="C3" s="24" t="s">
        <v>458</v>
      </c>
      <c r="D3" s="28" t="s">
        <v>19</v>
      </c>
      <c r="E3" s="28">
        <v>181</v>
      </c>
      <c r="F3" s="28">
        <f>K3*6</f>
        <v>84</v>
      </c>
      <c r="G3" s="24">
        <v>1260</v>
      </c>
      <c r="H3" s="28">
        <f>F3+G3</f>
        <v>1344</v>
      </c>
      <c r="I3" s="28"/>
      <c r="J3" s="29">
        <f>(200-E3)*(75/100)</f>
        <v>14.25</v>
      </c>
      <c r="K3" s="35">
        <v>14</v>
      </c>
      <c r="L3" s="29">
        <f>IF(J3&gt;38,38,J3)</f>
        <v>14.25</v>
      </c>
      <c r="M3" s="24" t="s">
        <v>529</v>
      </c>
    </row>
    <row r="4" spans="1:14">
      <c r="A4" s="28">
        <v>2</v>
      </c>
      <c r="B4" s="28">
        <v>21402</v>
      </c>
      <c r="C4" s="28" t="s">
        <v>141</v>
      </c>
      <c r="D4" s="28" t="s">
        <v>17</v>
      </c>
      <c r="E4" s="35">
        <v>189</v>
      </c>
      <c r="F4" s="28">
        <f>K4*6</f>
        <v>48</v>
      </c>
      <c r="G4" s="28">
        <v>1250</v>
      </c>
      <c r="H4" s="28">
        <f>F4+G4</f>
        <v>1298</v>
      </c>
      <c r="I4" s="28"/>
      <c r="J4" s="29">
        <f>(200-E4)*(75/100)</f>
        <v>8.25</v>
      </c>
      <c r="K4" s="35">
        <v>8</v>
      </c>
      <c r="L4" s="29">
        <f>IF(J4&lt;0,0,J4)</f>
        <v>8.25</v>
      </c>
      <c r="M4" s="24" t="s">
        <v>529</v>
      </c>
    </row>
    <row r="5" spans="1:14">
      <c r="A5" s="28">
        <v>3</v>
      </c>
      <c r="B5" s="24">
        <v>17228</v>
      </c>
      <c r="C5" s="24" t="s">
        <v>563</v>
      </c>
      <c r="D5" s="24" t="s">
        <v>12</v>
      </c>
      <c r="E5" s="35">
        <v>0</v>
      </c>
      <c r="F5" s="28">
        <f>K5*6</f>
        <v>228</v>
      </c>
      <c r="G5" s="28">
        <v>1051</v>
      </c>
      <c r="H5" s="28">
        <f>F5+G5</f>
        <v>1279</v>
      </c>
      <c r="I5" s="28"/>
      <c r="J5" s="29">
        <f>(200-E5)*(75/100)</f>
        <v>150</v>
      </c>
      <c r="K5" s="35">
        <v>38</v>
      </c>
      <c r="L5" s="29">
        <f>IF(J5&gt;38,38,J5)</f>
        <v>38</v>
      </c>
      <c r="M5" s="24" t="s">
        <v>529</v>
      </c>
    </row>
    <row r="6" spans="1:14">
      <c r="A6" s="28">
        <v>4</v>
      </c>
      <c r="B6" s="28">
        <v>17116</v>
      </c>
      <c r="C6" s="28" t="s">
        <v>30</v>
      </c>
      <c r="D6" s="28" t="s">
        <v>17</v>
      </c>
      <c r="E6" s="35">
        <v>185</v>
      </c>
      <c r="F6" s="28">
        <f>K6*6</f>
        <v>66</v>
      </c>
      <c r="G6" s="28">
        <v>1095</v>
      </c>
      <c r="H6" s="28">
        <f>F6+G6</f>
        <v>1161</v>
      </c>
      <c r="I6" s="28"/>
      <c r="J6" s="29">
        <f>(200-E6)*(75/100)</f>
        <v>11.25</v>
      </c>
      <c r="K6" s="35">
        <v>11</v>
      </c>
      <c r="L6" s="29">
        <f>IF(J6&lt;0,0,J6)</f>
        <v>11.25</v>
      </c>
      <c r="M6" s="24" t="s">
        <v>529</v>
      </c>
    </row>
    <row r="7" spans="1:14">
      <c r="A7" s="28"/>
      <c r="B7" s="28"/>
      <c r="C7" s="24"/>
      <c r="D7" s="28"/>
      <c r="E7" s="35"/>
      <c r="F7" s="28"/>
      <c r="G7" s="28"/>
      <c r="H7" s="28"/>
      <c r="I7" s="28"/>
      <c r="J7" s="29"/>
      <c r="K7" s="35"/>
      <c r="L7" s="29"/>
      <c r="M7" s="25"/>
      <c r="N7" s="28"/>
    </row>
    <row r="8" spans="1:14">
      <c r="A8" s="24">
        <v>1</v>
      </c>
      <c r="B8" s="28">
        <v>22637</v>
      </c>
      <c r="C8" s="28" t="s">
        <v>148</v>
      </c>
      <c r="D8" s="28" t="s">
        <v>12</v>
      </c>
      <c r="E8" s="35">
        <v>191</v>
      </c>
      <c r="F8" s="28">
        <f>K8*6</f>
        <v>42</v>
      </c>
      <c r="G8" s="24">
        <v>1489</v>
      </c>
      <c r="H8" s="28">
        <f>F8+G8</f>
        <v>1531</v>
      </c>
      <c r="I8" s="28"/>
      <c r="J8" s="29">
        <f>(200-E8)*(75/100)</f>
        <v>6.75</v>
      </c>
      <c r="K8" s="35">
        <v>7</v>
      </c>
      <c r="L8" s="29">
        <f>IF(J8&gt;38,38,J8)</f>
        <v>6.75</v>
      </c>
      <c r="M8" s="24" t="s">
        <v>528</v>
      </c>
    </row>
    <row r="9" spans="1:14">
      <c r="A9" s="28">
        <v>2</v>
      </c>
      <c r="B9" s="28">
        <v>17154</v>
      </c>
      <c r="C9" s="35" t="s">
        <v>336</v>
      </c>
      <c r="D9" s="35" t="s">
        <v>12</v>
      </c>
      <c r="E9" s="35">
        <v>210</v>
      </c>
      <c r="F9" s="28">
        <f>K9*6</f>
        <v>0</v>
      </c>
      <c r="G9" s="24">
        <v>1501</v>
      </c>
      <c r="H9" s="28">
        <f>F9+G9</f>
        <v>1501</v>
      </c>
      <c r="I9" s="28"/>
      <c r="J9" s="29">
        <f>(200-E9)*(75/100)</f>
        <v>-7.5</v>
      </c>
      <c r="K9" s="35">
        <v>0</v>
      </c>
      <c r="L9" s="29">
        <f>IF(J9&gt;38,38,J9)</f>
        <v>-7.5</v>
      </c>
      <c r="M9" s="24" t="s">
        <v>528</v>
      </c>
    </row>
    <row r="10" spans="1:14">
      <c r="A10" s="24">
        <v>3</v>
      </c>
      <c r="B10" s="28">
        <v>20573</v>
      </c>
      <c r="C10" s="28" t="s">
        <v>15</v>
      </c>
      <c r="D10" s="28" t="s">
        <v>12</v>
      </c>
      <c r="E10" s="35">
        <v>206</v>
      </c>
      <c r="F10" s="28">
        <f>K10*6</f>
        <v>0</v>
      </c>
      <c r="G10" s="24">
        <v>1487</v>
      </c>
      <c r="H10" s="28">
        <f>F10+G10</f>
        <v>1487</v>
      </c>
      <c r="I10" s="28"/>
      <c r="J10" s="29">
        <f>(200-E10)*(75/100)</f>
        <v>-4.5</v>
      </c>
      <c r="K10" s="35">
        <v>0</v>
      </c>
      <c r="L10" s="29">
        <f>IF(J10&lt;0,0,J10)</f>
        <v>0</v>
      </c>
      <c r="M10" s="24" t="s">
        <v>528</v>
      </c>
    </row>
    <row r="11" spans="1:14">
      <c r="A11" s="28">
        <v>4</v>
      </c>
      <c r="B11" s="24">
        <v>25113</v>
      </c>
      <c r="C11" s="24" t="s">
        <v>543</v>
      </c>
      <c r="D11" s="24" t="s">
        <v>24</v>
      </c>
      <c r="E11" s="35">
        <v>214</v>
      </c>
      <c r="F11" s="28">
        <f>K11*6</f>
        <v>0</v>
      </c>
      <c r="G11" s="24">
        <v>1474</v>
      </c>
      <c r="H11" s="24">
        <f>F11+G11</f>
        <v>1474</v>
      </c>
      <c r="I11" s="28"/>
      <c r="J11" s="29">
        <f>(200-E11)*(75/100)</f>
        <v>-10.5</v>
      </c>
      <c r="K11" s="35">
        <v>0</v>
      </c>
      <c r="L11" s="29">
        <f>IF(J11&gt;38,38,J11)</f>
        <v>-10.5</v>
      </c>
      <c r="M11" s="24" t="s">
        <v>528</v>
      </c>
    </row>
    <row r="12" spans="1:14">
      <c r="A12" s="24">
        <v>5</v>
      </c>
      <c r="B12" s="28">
        <v>22292</v>
      </c>
      <c r="C12" s="28" t="s">
        <v>23</v>
      </c>
      <c r="D12" s="28" t="s">
        <v>24</v>
      </c>
      <c r="E12" s="35">
        <v>214</v>
      </c>
      <c r="F12" s="28">
        <f>K12*6</f>
        <v>0</v>
      </c>
      <c r="G12" s="28">
        <v>1441</v>
      </c>
      <c r="H12" s="28">
        <f>F12+G12</f>
        <v>1441</v>
      </c>
      <c r="I12" s="28"/>
      <c r="J12" s="29">
        <f>(200-E12)*(75/100)</f>
        <v>-10.5</v>
      </c>
      <c r="K12" s="35">
        <v>0</v>
      </c>
      <c r="L12" s="29">
        <f>IF(J12&lt;0,0,J12)</f>
        <v>0</v>
      </c>
      <c r="M12" s="24" t="s">
        <v>528</v>
      </c>
    </row>
    <row r="13" spans="1:14">
      <c r="A13" s="28">
        <v>6</v>
      </c>
      <c r="B13" s="28">
        <v>22262</v>
      </c>
      <c r="C13" s="28" t="s">
        <v>46</v>
      </c>
      <c r="D13" s="28" t="s">
        <v>24</v>
      </c>
      <c r="E13" s="35">
        <v>209</v>
      </c>
      <c r="F13" s="28">
        <f>K13*6</f>
        <v>0</v>
      </c>
      <c r="G13" s="28">
        <v>1417</v>
      </c>
      <c r="H13" s="28">
        <f>F13+G13</f>
        <v>1417</v>
      </c>
      <c r="I13" s="28"/>
      <c r="J13" s="29">
        <f>(200-E13)*(75/100)</f>
        <v>-6.75</v>
      </c>
      <c r="K13" s="28">
        <v>0</v>
      </c>
      <c r="L13" s="29">
        <f>IF(J13&gt;38,38,J13)</f>
        <v>-6.75</v>
      </c>
      <c r="M13" s="24" t="s">
        <v>528</v>
      </c>
    </row>
    <row r="14" spans="1:14">
      <c r="A14" s="24">
        <v>7</v>
      </c>
      <c r="B14" s="24">
        <v>19585</v>
      </c>
      <c r="C14" s="24" t="s">
        <v>409</v>
      </c>
      <c r="D14" s="24" t="s">
        <v>17</v>
      </c>
      <c r="E14" s="35">
        <v>189</v>
      </c>
      <c r="F14" s="28">
        <f>K14*6</f>
        <v>48</v>
      </c>
      <c r="G14" s="24">
        <v>1348</v>
      </c>
      <c r="H14" s="28">
        <f>F14+G14</f>
        <v>1396</v>
      </c>
      <c r="I14" s="28"/>
      <c r="J14" s="29">
        <f>(200-E14)*(75/100)</f>
        <v>8.25</v>
      </c>
      <c r="K14" s="35">
        <v>8</v>
      </c>
      <c r="L14" s="29">
        <f>IF(J14&gt;38,38,J14)</f>
        <v>8.25</v>
      </c>
      <c r="M14" s="24" t="s">
        <v>528</v>
      </c>
    </row>
    <row r="15" spans="1:14">
      <c r="A15" s="28">
        <v>8</v>
      </c>
      <c r="B15">
        <v>23451</v>
      </c>
      <c r="C15" s="35" t="s">
        <v>352</v>
      </c>
      <c r="D15" t="s">
        <v>24</v>
      </c>
      <c r="E15" s="35">
        <v>180</v>
      </c>
      <c r="F15" s="28">
        <f>K15*6</f>
        <v>90</v>
      </c>
      <c r="G15" s="24">
        <v>1296</v>
      </c>
      <c r="H15" s="28">
        <f>F15+G15</f>
        <v>1386</v>
      </c>
      <c r="I15" s="28"/>
      <c r="J15" s="29">
        <f>(200-E15)*(75/100)</f>
        <v>15</v>
      </c>
      <c r="K15" s="35">
        <v>15</v>
      </c>
      <c r="L15" s="29">
        <f>IF(J15&lt;0,0,J15)</f>
        <v>15</v>
      </c>
      <c r="M15" s="24" t="s">
        <v>528</v>
      </c>
    </row>
    <row r="16" spans="1:14">
      <c r="A16" s="24">
        <v>9</v>
      </c>
      <c r="B16" s="28">
        <v>17313</v>
      </c>
      <c r="C16" s="28" t="s">
        <v>43</v>
      </c>
      <c r="D16" s="28" t="s">
        <v>12</v>
      </c>
      <c r="E16" s="35">
        <v>207</v>
      </c>
      <c r="F16" s="28">
        <f>K16*6</f>
        <v>0</v>
      </c>
      <c r="G16" s="24">
        <v>1372</v>
      </c>
      <c r="H16" s="28">
        <f>F16+G16</f>
        <v>1372</v>
      </c>
      <c r="I16" s="28"/>
      <c r="J16" s="29">
        <f>(200-E16)*(75/100)</f>
        <v>-5.25</v>
      </c>
      <c r="K16" s="35">
        <v>0</v>
      </c>
      <c r="L16" s="29">
        <f>IF(J16&lt;0,0,J16)</f>
        <v>0</v>
      </c>
      <c r="M16" s="24" t="s">
        <v>528</v>
      </c>
    </row>
    <row r="17" spans="1:13">
      <c r="A17" s="28">
        <v>10</v>
      </c>
      <c r="B17" s="28">
        <v>17199</v>
      </c>
      <c r="C17" s="28" t="s">
        <v>44</v>
      </c>
      <c r="D17" s="24" t="s">
        <v>24</v>
      </c>
      <c r="E17" s="35">
        <v>200</v>
      </c>
      <c r="F17" s="28">
        <f>K17*6</f>
        <v>0</v>
      </c>
      <c r="G17" s="24">
        <v>1367</v>
      </c>
      <c r="H17" s="28">
        <f>F17+G17</f>
        <v>1367</v>
      </c>
      <c r="I17" s="28"/>
      <c r="J17" s="29">
        <f>(200-E17)*(75/100)</f>
        <v>0</v>
      </c>
      <c r="K17" s="35">
        <v>0</v>
      </c>
      <c r="L17" s="29">
        <f>IF(J17&lt;0,0,J17)</f>
        <v>0</v>
      </c>
      <c r="M17" s="24" t="s">
        <v>528</v>
      </c>
    </row>
    <row r="18" spans="1:13">
      <c r="A18" s="24">
        <v>11</v>
      </c>
      <c r="B18" s="28">
        <v>22815</v>
      </c>
      <c r="C18" s="28" t="s">
        <v>261</v>
      </c>
      <c r="D18" s="28" t="s">
        <v>14</v>
      </c>
      <c r="E18" s="35">
        <v>198</v>
      </c>
      <c r="F18" s="28">
        <f>K18*6</f>
        <v>12</v>
      </c>
      <c r="G18" s="28">
        <v>1348</v>
      </c>
      <c r="H18" s="28">
        <f>F18+G18</f>
        <v>1360</v>
      </c>
      <c r="I18" s="28"/>
      <c r="J18" s="29">
        <f>(200-E18)*(75/100)</f>
        <v>1.5</v>
      </c>
      <c r="K18" s="35">
        <v>2</v>
      </c>
      <c r="L18" s="29">
        <f>IF(J18&lt;0,0,J18)</f>
        <v>1.5</v>
      </c>
      <c r="M18" s="24" t="s">
        <v>528</v>
      </c>
    </row>
    <row r="19" spans="1:13">
      <c r="A19" s="28">
        <v>12</v>
      </c>
      <c r="B19" s="28">
        <v>17279</v>
      </c>
      <c r="C19" s="28" t="s">
        <v>247</v>
      </c>
      <c r="D19" s="28" t="s">
        <v>57</v>
      </c>
      <c r="E19" s="24">
        <v>186</v>
      </c>
      <c r="F19" s="28">
        <f>K19*6</f>
        <v>66</v>
      </c>
      <c r="G19" s="28">
        <v>1284</v>
      </c>
      <c r="H19" s="28">
        <f>F19+G19</f>
        <v>1350</v>
      </c>
      <c r="I19" s="28"/>
      <c r="J19" s="29">
        <f>(200-E19)*(75/100)</f>
        <v>10.5</v>
      </c>
      <c r="K19" s="28">
        <v>11</v>
      </c>
      <c r="L19" s="29">
        <f>IF(J19&lt;0,0,J19)</f>
        <v>10.5</v>
      </c>
      <c r="M19" s="24" t="s">
        <v>528</v>
      </c>
    </row>
    <row r="20" spans="1:13">
      <c r="A20" s="24">
        <v>13</v>
      </c>
      <c r="B20" s="28">
        <v>17147</v>
      </c>
      <c r="C20" s="28" t="s">
        <v>11</v>
      </c>
      <c r="D20" s="28" t="s">
        <v>12</v>
      </c>
      <c r="E20" s="35">
        <v>211</v>
      </c>
      <c r="F20" s="28">
        <f>K20*6</f>
        <v>0</v>
      </c>
      <c r="G20" s="24">
        <v>1346</v>
      </c>
      <c r="H20" s="28">
        <f>F20+G20</f>
        <v>1346</v>
      </c>
      <c r="I20" s="28"/>
      <c r="J20" s="29">
        <f>(200-E20)*(75/100)</f>
        <v>-8.25</v>
      </c>
      <c r="K20" s="35">
        <v>0</v>
      </c>
      <c r="L20" s="29">
        <f>IF(J20&gt;38,38,J20)</f>
        <v>-8.25</v>
      </c>
      <c r="M20" s="24" t="s">
        <v>528</v>
      </c>
    </row>
    <row r="21" spans="1:13">
      <c r="A21" s="28">
        <v>14</v>
      </c>
      <c r="B21" s="28">
        <v>21736</v>
      </c>
      <c r="C21" s="28" t="s">
        <v>180</v>
      </c>
      <c r="D21" s="28" t="s">
        <v>24</v>
      </c>
      <c r="E21" s="28">
        <v>184</v>
      </c>
      <c r="F21" s="28">
        <f>K21*6</f>
        <v>72</v>
      </c>
      <c r="G21" s="28">
        <v>1272</v>
      </c>
      <c r="H21" s="28">
        <f>F21+G21</f>
        <v>1344</v>
      </c>
      <c r="I21" s="28"/>
      <c r="J21" s="29">
        <f>(200-E21)*(75/100)</f>
        <v>12</v>
      </c>
      <c r="K21" s="35">
        <v>12</v>
      </c>
      <c r="L21" s="29">
        <f>IF(J21&gt;38,38,J21)</f>
        <v>12</v>
      </c>
      <c r="M21" s="24" t="s">
        <v>528</v>
      </c>
    </row>
    <row r="22" spans="1:13">
      <c r="A22" s="24">
        <v>15</v>
      </c>
      <c r="B22" s="35">
        <v>24001</v>
      </c>
      <c r="C22" s="35" t="s">
        <v>375</v>
      </c>
      <c r="D22" s="24" t="s">
        <v>24</v>
      </c>
      <c r="E22" s="35">
        <v>189</v>
      </c>
      <c r="F22" s="28">
        <f>K22*6</f>
        <v>48</v>
      </c>
      <c r="G22" s="24">
        <v>1284</v>
      </c>
      <c r="H22" s="28">
        <f>F22+G22</f>
        <v>1332</v>
      </c>
      <c r="I22" s="24" t="s">
        <v>294</v>
      </c>
      <c r="J22" s="29">
        <f>(200-E22)*(75/100)</f>
        <v>8.25</v>
      </c>
      <c r="K22" s="35">
        <v>8</v>
      </c>
      <c r="L22" s="29">
        <f>IF(J22&gt;38,38,J22)</f>
        <v>8.25</v>
      </c>
      <c r="M22" s="24" t="s">
        <v>528</v>
      </c>
    </row>
    <row r="23" spans="1:13">
      <c r="A23" s="28">
        <v>16</v>
      </c>
      <c r="B23" s="28">
        <v>21665</v>
      </c>
      <c r="C23" s="28" t="s">
        <v>33</v>
      </c>
      <c r="D23" t="s">
        <v>12</v>
      </c>
      <c r="E23" s="35">
        <v>207</v>
      </c>
      <c r="F23" s="28">
        <f>K23*6</f>
        <v>0</v>
      </c>
      <c r="G23" s="24">
        <v>1326</v>
      </c>
      <c r="H23" s="28">
        <f>F23+G23</f>
        <v>1326</v>
      </c>
      <c r="I23" s="28"/>
      <c r="J23" s="29">
        <f>(200-E23)*(75/100)</f>
        <v>-5.25</v>
      </c>
      <c r="K23" s="35">
        <v>0</v>
      </c>
      <c r="L23" s="29">
        <f>IF(J23&lt;0,0,J23)</f>
        <v>0</v>
      </c>
      <c r="M23" s="24" t="s">
        <v>528</v>
      </c>
    </row>
    <row r="24" spans="1:13">
      <c r="A24" s="24">
        <v>17</v>
      </c>
      <c r="B24" s="24">
        <v>24903</v>
      </c>
      <c r="C24" s="24" t="s">
        <v>564</v>
      </c>
      <c r="D24" s="24" t="s">
        <v>34</v>
      </c>
      <c r="E24" s="35">
        <v>174</v>
      </c>
      <c r="F24" s="28">
        <f>K24*6</f>
        <v>120</v>
      </c>
      <c r="G24" s="24">
        <v>1204</v>
      </c>
      <c r="H24" s="28">
        <f>F24+G24</f>
        <v>1324</v>
      </c>
      <c r="I24" s="28"/>
      <c r="J24" s="29">
        <f>(200-E24)*(75/100)</f>
        <v>19.5</v>
      </c>
      <c r="K24" s="35">
        <v>20</v>
      </c>
      <c r="L24" s="29">
        <f>IF(J24&gt;38,38,J24)</f>
        <v>19.5</v>
      </c>
      <c r="M24" s="24" t="s">
        <v>528</v>
      </c>
    </row>
    <row r="25" spans="1:13">
      <c r="A25" s="28">
        <v>18</v>
      </c>
      <c r="B25" s="35">
        <v>24479</v>
      </c>
      <c r="C25" t="s">
        <v>390</v>
      </c>
      <c r="D25" t="s">
        <v>17</v>
      </c>
      <c r="E25" s="35">
        <v>181</v>
      </c>
      <c r="F25" s="28">
        <f>K25*6</f>
        <v>84</v>
      </c>
      <c r="G25" s="28">
        <v>1238</v>
      </c>
      <c r="H25" s="28">
        <f>F25+G25</f>
        <v>1322</v>
      </c>
      <c r="I25" s="28"/>
      <c r="J25" s="29">
        <f>(200-E25)*(75/100)</f>
        <v>14.25</v>
      </c>
      <c r="K25" s="35">
        <v>14</v>
      </c>
      <c r="L25" s="29">
        <f>IF(J25&gt;38,38,J25)</f>
        <v>14.25</v>
      </c>
      <c r="M25" s="24" t="s">
        <v>528</v>
      </c>
    </row>
    <row r="26" spans="1:13">
      <c r="A26" s="24">
        <v>19</v>
      </c>
      <c r="B26" s="28">
        <v>17085</v>
      </c>
      <c r="C26" s="28" t="s">
        <v>37</v>
      </c>
      <c r="D26" s="28" t="s">
        <v>14</v>
      </c>
      <c r="E26" s="35">
        <v>181</v>
      </c>
      <c r="F26" s="28">
        <f>K26*6</f>
        <v>84</v>
      </c>
      <c r="G26" s="28">
        <v>1231</v>
      </c>
      <c r="H26" s="28">
        <f>F26+G26</f>
        <v>1315</v>
      </c>
      <c r="I26" s="28"/>
      <c r="J26" s="29">
        <f>(200-E26)*(75/100)</f>
        <v>14.25</v>
      </c>
      <c r="K26" s="35">
        <v>14</v>
      </c>
      <c r="L26" s="29">
        <f>IF(J26&lt;0,0,J26)</f>
        <v>14.25</v>
      </c>
      <c r="M26" s="24" t="s">
        <v>528</v>
      </c>
    </row>
    <row r="27" spans="1:13">
      <c r="A27" s="28">
        <v>20</v>
      </c>
      <c r="B27" s="28">
        <v>17152</v>
      </c>
      <c r="C27" s="28" t="s">
        <v>28</v>
      </c>
      <c r="D27" s="28" t="s">
        <v>14</v>
      </c>
      <c r="E27" s="35">
        <v>188</v>
      </c>
      <c r="F27" s="28">
        <f>K27*6</f>
        <v>54</v>
      </c>
      <c r="G27" s="24">
        <v>1242</v>
      </c>
      <c r="H27" s="28">
        <f>F27+G27</f>
        <v>1296</v>
      </c>
      <c r="I27" s="28"/>
      <c r="J27" s="29">
        <f>(200-E27)*(75/100)</f>
        <v>9</v>
      </c>
      <c r="K27" s="35">
        <v>9</v>
      </c>
      <c r="L27" s="29">
        <f>IF(J27&lt;0,0,J27)</f>
        <v>9</v>
      </c>
      <c r="M27" s="24" t="s">
        <v>528</v>
      </c>
    </row>
    <row r="28" spans="1:13">
      <c r="A28" s="24">
        <v>21</v>
      </c>
      <c r="B28" s="24">
        <v>24953</v>
      </c>
      <c r="C28" s="24" t="s">
        <v>497</v>
      </c>
      <c r="D28" s="24" t="s">
        <v>19</v>
      </c>
      <c r="E28" s="35">
        <v>201</v>
      </c>
      <c r="F28" s="28">
        <f>K28*6</f>
        <v>0</v>
      </c>
      <c r="G28" s="28">
        <v>1296</v>
      </c>
      <c r="H28" s="28">
        <f>F28+G28</f>
        <v>1296</v>
      </c>
      <c r="I28" s="28"/>
      <c r="J28" s="29">
        <f>(200-E28)*(75/100)</f>
        <v>-0.75</v>
      </c>
      <c r="K28" s="35">
        <v>0</v>
      </c>
      <c r="L28" s="29">
        <f>IF(J28&gt;38,38,J28)</f>
        <v>-0.75</v>
      </c>
      <c r="M28" s="24" t="s">
        <v>528</v>
      </c>
    </row>
    <row r="29" spans="1:13">
      <c r="A29" s="28">
        <v>22</v>
      </c>
      <c r="B29" s="28">
        <v>22264</v>
      </c>
      <c r="C29" s="28" t="s">
        <v>182</v>
      </c>
      <c r="D29" s="28" t="s">
        <v>24</v>
      </c>
      <c r="E29" s="35">
        <v>196</v>
      </c>
      <c r="F29" s="28">
        <f>K29*6</f>
        <v>18</v>
      </c>
      <c r="G29" s="28">
        <v>1274</v>
      </c>
      <c r="H29" s="28">
        <f>F29+G29</f>
        <v>1292</v>
      </c>
      <c r="I29" s="28"/>
      <c r="J29" s="29">
        <f>(200-E29)*(75/100)</f>
        <v>3</v>
      </c>
      <c r="K29" s="35">
        <v>3</v>
      </c>
      <c r="L29" s="29">
        <f>IF(J29&gt;38,38,J29)</f>
        <v>3</v>
      </c>
      <c r="M29" s="24" t="s">
        <v>528</v>
      </c>
    </row>
    <row r="30" spans="1:13">
      <c r="A30" s="24">
        <v>23</v>
      </c>
      <c r="B30" s="28">
        <v>22263</v>
      </c>
      <c r="C30" s="28" t="s">
        <v>225</v>
      </c>
      <c r="D30" s="28" t="s">
        <v>24</v>
      </c>
      <c r="E30" s="35">
        <v>202</v>
      </c>
      <c r="F30" s="28">
        <f>K30*6</f>
        <v>0</v>
      </c>
      <c r="G30" s="28">
        <v>1251</v>
      </c>
      <c r="H30" s="28">
        <f>F30+G30</f>
        <v>1251</v>
      </c>
      <c r="I30" s="28"/>
      <c r="J30" s="29">
        <f>(200-E30)*(75/100)</f>
        <v>-1.5</v>
      </c>
      <c r="K30" s="35">
        <v>0</v>
      </c>
      <c r="L30" s="29">
        <f>IF(J30&lt;0,0,J30)</f>
        <v>0</v>
      </c>
      <c r="M30" s="24" t="s">
        <v>528</v>
      </c>
    </row>
    <row r="31" spans="1:13">
      <c r="A31" s="28">
        <v>24</v>
      </c>
      <c r="B31" s="24">
        <v>25195</v>
      </c>
      <c r="C31" s="24" t="s">
        <v>558</v>
      </c>
      <c r="D31" s="24" t="s">
        <v>17</v>
      </c>
      <c r="E31" s="35">
        <v>162</v>
      </c>
      <c r="F31" s="28">
        <f>K31*6</f>
        <v>174</v>
      </c>
      <c r="G31" s="24">
        <v>1067</v>
      </c>
      <c r="H31" s="28">
        <f>F31+G31</f>
        <v>1241</v>
      </c>
      <c r="I31" s="24"/>
      <c r="J31" s="29">
        <f>(200-E31)*(75/100)</f>
        <v>28.5</v>
      </c>
      <c r="K31" s="35">
        <v>29</v>
      </c>
      <c r="L31" s="29">
        <f>IF(J31&gt;38,38,J31)</f>
        <v>28.5</v>
      </c>
      <c r="M31" s="24" t="s">
        <v>528</v>
      </c>
    </row>
    <row r="32" spans="1:13">
      <c r="A32" s="24">
        <v>25</v>
      </c>
      <c r="B32" s="28">
        <v>21177</v>
      </c>
      <c r="C32" s="28" t="s">
        <v>231</v>
      </c>
      <c r="D32" s="28" t="s">
        <v>24</v>
      </c>
      <c r="E32" s="28">
        <v>188</v>
      </c>
      <c r="F32" s="28">
        <f>K32*6</f>
        <v>54</v>
      </c>
      <c r="G32" s="28">
        <v>1183</v>
      </c>
      <c r="H32" s="28">
        <f>F32+G32</f>
        <v>1237</v>
      </c>
      <c r="I32" s="28"/>
      <c r="J32" s="29">
        <f>(200-E32)*(75/100)</f>
        <v>9</v>
      </c>
      <c r="K32" s="35">
        <v>9</v>
      </c>
      <c r="L32" s="29">
        <f>IF(J32&gt;38,38,J32)</f>
        <v>9</v>
      </c>
      <c r="M32" s="24" t="s">
        <v>528</v>
      </c>
    </row>
    <row r="33" spans="1:14">
      <c r="A33" s="28">
        <v>26</v>
      </c>
      <c r="B33" s="35">
        <v>23567</v>
      </c>
      <c r="C33" s="35" t="s">
        <v>374</v>
      </c>
      <c r="D33" s="35" t="s">
        <v>12</v>
      </c>
      <c r="E33" s="35">
        <v>164</v>
      </c>
      <c r="F33" s="28">
        <f>K33*6</f>
        <v>162</v>
      </c>
      <c r="G33" s="35">
        <v>1066</v>
      </c>
      <c r="H33" s="28">
        <f>F33+G33</f>
        <v>1228</v>
      </c>
      <c r="I33" s="24" t="s">
        <v>294</v>
      </c>
      <c r="J33" s="29">
        <f>(200-E33)*(75/100)</f>
        <v>27</v>
      </c>
      <c r="K33" s="35">
        <v>27</v>
      </c>
      <c r="L33" s="29">
        <f>IF(J33&gt;38,38,J33)</f>
        <v>27</v>
      </c>
      <c r="M33" s="24" t="s">
        <v>528</v>
      </c>
    </row>
    <row r="34" spans="1:14">
      <c r="A34" s="24">
        <v>27</v>
      </c>
      <c r="B34" s="28">
        <v>17257</v>
      </c>
      <c r="C34" s="28" t="s">
        <v>221</v>
      </c>
      <c r="D34" s="28" t="s">
        <v>14</v>
      </c>
      <c r="E34" s="35">
        <v>191</v>
      </c>
      <c r="F34" s="28">
        <f>K34*6</f>
        <v>42</v>
      </c>
      <c r="G34" s="28">
        <v>1169</v>
      </c>
      <c r="H34" s="28">
        <f>F34+G34</f>
        <v>1211</v>
      </c>
      <c r="I34" s="28"/>
      <c r="J34" s="29">
        <f>(200-E34)*(75/100)</f>
        <v>6.75</v>
      </c>
      <c r="K34" s="35">
        <v>7</v>
      </c>
      <c r="L34" s="29">
        <f>IF(J34&gt;38,38,J34)</f>
        <v>6.75</v>
      </c>
      <c r="M34" s="24" t="s">
        <v>528</v>
      </c>
    </row>
    <row r="35" spans="1:14">
      <c r="A35" s="28">
        <v>28</v>
      </c>
      <c r="B35" s="28">
        <v>17070</v>
      </c>
      <c r="C35" s="28" t="s">
        <v>145</v>
      </c>
      <c r="D35" s="28" t="s">
        <v>14</v>
      </c>
      <c r="E35" s="35">
        <v>164</v>
      </c>
      <c r="F35" s="28">
        <f>K35*6</f>
        <v>162</v>
      </c>
      <c r="G35" s="28">
        <v>998</v>
      </c>
      <c r="H35" s="28">
        <f>F35+G35</f>
        <v>1160</v>
      </c>
      <c r="I35" s="28"/>
      <c r="J35" s="29">
        <f>(200-E35)*(75/100)</f>
        <v>27</v>
      </c>
      <c r="K35" s="35">
        <v>27</v>
      </c>
      <c r="L35" s="29">
        <f>IF(J35&gt;38,38,J35)</f>
        <v>27</v>
      </c>
      <c r="M35" s="24" t="s">
        <v>528</v>
      </c>
    </row>
    <row r="36" spans="1:14">
      <c r="A36" s="24">
        <v>29</v>
      </c>
      <c r="B36" s="28">
        <v>17103</v>
      </c>
      <c r="C36" s="28" t="s">
        <v>21</v>
      </c>
      <c r="D36" s="28" t="s">
        <v>12</v>
      </c>
      <c r="E36" s="35">
        <v>206</v>
      </c>
      <c r="F36" s="28">
        <f>K36*6</f>
        <v>0</v>
      </c>
      <c r="G36" s="24">
        <v>1142</v>
      </c>
      <c r="H36" s="28">
        <f>F36+G36</f>
        <v>1142</v>
      </c>
      <c r="I36" s="28"/>
      <c r="J36" s="29">
        <f>(200-E36)*(75/100)</f>
        <v>-4.5</v>
      </c>
      <c r="K36" s="35">
        <v>0</v>
      </c>
      <c r="L36" s="29">
        <f>IF(J36&gt;38,38,J36)</f>
        <v>-4.5</v>
      </c>
      <c r="M36" s="24" t="s">
        <v>528</v>
      </c>
    </row>
    <row r="37" spans="1:14">
      <c r="A37" s="28">
        <v>30</v>
      </c>
      <c r="B37" s="28">
        <v>17161</v>
      </c>
      <c r="C37" s="28" t="s">
        <v>41</v>
      </c>
      <c r="D37" s="28" t="s">
        <v>14</v>
      </c>
      <c r="E37" s="35">
        <v>195</v>
      </c>
      <c r="F37" s="28">
        <f>K37*6</f>
        <v>24</v>
      </c>
      <c r="G37" s="28">
        <v>1112</v>
      </c>
      <c r="H37" s="28">
        <f>F37+G37</f>
        <v>1136</v>
      </c>
      <c r="I37" s="28"/>
      <c r="J37" s="29">
        <f>(200-E37)*(75/100)</f>
        <v>3.75</v>
      </c>
      <c r="K37" s="35">
        <v>4</v>
      </c>
      <c r="L37" s="29">
        <f>IF(J37&gt;38,38,J37)</f>
        <v>3.75</v>
      </c>
      <c r="M37" s="24" t="s">
        <v>528</v>
      </c>
    </row>
    <row r="38" spans="1:14">
      <c r="A38" s="24">
        <v>31</v>
      </c>
      <c r="B38" s="35">
        <v>23274</v>
      </c>
      <c r="C38" s="35" t="s">
        <v>338</v>
      </c>
      <c r="D38" s="35" t="s">
        <v>19</v>
      </c>
      <c r="E38" s="35">
        <v>170</v>
      </c>
      <c r="F38" s="28">
        <f>K38*6</f>
        <v>138</v>
      </c>
      <c r="G38" s="28">
        <v>976</v>
      </c>
      <c r="H38" s="28">
        <f>F38+G38</f>
        <v>1114</v>
      </c>
      <c r="I38" s="28"/>
      <c r="J38" s="29">
        <f>(200-E38)*(75/100)</f>
        <v>22.5</v>
      </c>
      <c r="K38" s="35">
        <v>23</v>
      </c>
      <c r="L38" s="29">
        <f>IF(J38&gt;38,38,J38)</f>
        <v>22.5</v>
      </c>
      <c r="M38" s="24" t="s">
        <v>528</v>
      </c>
    </row>
    <row r="39" spans="1:14">
      <c r="A39" s="28">
        <v>32</v>
      </c>
      <c r="B39" s="24">
        <v>1058</v>
      </c>
      <c r="C39" s="24" t="s">
        <v>40</v>
      </c>
      <c r="D39" s="24" t="s">
        <v>24</v>
      </c>
      <c r="E39" s="24">
        <v>186</v>
      </c>
      <c r="F39" s="28">
        <f>K39*6</f>
        <v>66</v>
      </c>
      <c r="G39" s="24">
        <v>978</v>
      </c>
      <c r="H39" s="24">
        <f>F39+G39</f>
        <v>1044</v>
      </c>
      <c r="I39" s="24"/>
      <c r="J39" s="25">
        <f>(200-E39)*(75/100)</f>
        <v>10.5</v>
      </c>
      <c r="K39" s="35">
        <v>11</v>
      </c>
      <c r="L39" s="25">
        <f>IF(J39&gt;38,38,J39)</f>
        <v>10.5</v>
      </c>
      <c r="M39" s="24" t="s">
        <v>528</v>
      </c>
    </row>
    <row r="40" spans="1:14">
      <c r="A40" s="24">
        <v>33</v>
      </c>
      <c r="B40" s="24">
        <v>19333</v>
      </c>
      <c r="C40" s="24" t="s">
        <v>476</v>
      </c>
      <c r="D40" s="24" t="s">
        <v>19</v>
      </c>
      <c r="E40" s="35">
        <v>185</v>
      </c>
      <c r="F40" s="28">
        <f>K40*6</f>
        <v>66</v>
      </c>
      <c r="G40" s="28">
        <v>444</v>
      </c>
      <c r="H40" s="28">
        <f>F40+G40</f>
        <v>510</v>
      </c>
      <c r="I40" s="28"/>
      <c r="J40" s="29">
        <f>(200-E40)*(75/100)</f>
        <v>11.25</v>
      </c>
      <c r="K40" s="35">
        <v>11</v>
      </c>
      <c r="L40" s="29">
        <f>IF(J40&lt;0,0,J40)</f>
        <v>11.25</v>
      </c>
      <c r="M40" s="24" t="s">
        <v>528</v>
      </c>
    </row>
    <row r="41" spans="1:14">
      <c r="A41" s="28"/>
      <c r="B41" s="35"/>
      <c r="C41" s="35"/>
      <c r="D41" s="35"/>
      <c r="E41" s="35"/>
      <c r="F41" s="28"/>
      <c r="G41" s="24"/>
      <c r="H41" s="28"/>
      <c r="I41" s="24"/>
      <c r="J41" s="29"/>
      <c r="K41" s="35"/>
      <c r="L41" s="29"/>
      <c r="M41" s="29"/>
      <c r="N41" s="28"/>
    </row>
    <row r="42" spans="1:14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9"/>
      <c r="N42" s="28"/>
    </row>
    <row r="43" spans="1:14">
      <c r="A43" s="28"/>
      <c r="B43" s="28"/>
      <c r="C43" s="28"/>
      <c r="D43" s="24"/>
      <c r="E43" s="35"/>
      <c r="F43" s="28"/>
      <c r="G43" s="28"/>
      <c r="H43" s="28"/>
      <c r="I43" s="28"/>
      <c r="J43" s="29"/>
      <c r="K43" s="35"/>
      <c r="L43" s="29"/>
      <c r="M43" s="29"/>
      <c r="N43" s="28"/>
    </row>
    <row r="44" spans="1:14">
      <c r="A44" s="28"/>
      <c r="B44" s="24"/>
      <c r="C44" s="24"/>
      <c r="D44" s="24"/>
      <c r="E44" s="35"/>
      <c r="F44" s="28"/>
      <c r="G44" s="28"/>
      <c r="H44" s="28"/>
      <c r="I44" s="28"/>
      <c r="J44" s="29"/>
      <c r="K44" s="35"/>
      <c r="L44" s="29"/>
      <c r="M44" s="29"/>
      <c r="N44" s="28"/>
    </row>
  </sheetData>
  <sortState ref="B3:L44">
    <sortCondition descending="1" ref="H3:H44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62"/>
  <sheetViews>
    <sheetView zoomScaleNormal="100" workbookViewId="0">
      <selection activeCell="A2" sqref="A2"/>
    </sheetView>
  </sheetViews>
  <sheetFormatPr baseColWidth="10" defaultRowHeight="12.75"/>
  <cols>
    <col min="1" max="1" width="4.42578125" customWidth="1"/>
    <col min="2" max="2" width="7" customWidth="1"/>
    <col min="3" max="3" width="22.140625" customWidth="1"/>
    <col min="5" max="5" width="7.7109375" customWidth="1"/>
    <col min="6" max="6" width="8.85546875" customWidth="1"/>
    <col min="7" max="7" width="7.42578125" customWidth="1"/>
    <col min="8" max="8" width="7" customWidth="1"/>
    <col min="9" max="9" width="2" customWidth="1"/>
    <col min="10" max="10" width="9.42578125" customWidth="1"/>
  </cols>
  <sheetData>
    <row r="1" spans="1:13" ht="20.25">
      <c r="A1" s="5" t="s">
        <v>386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3">
      <c r="A3" s="28"/>
      <c r="B3" s="28"/>
      <c r="C3" s="28"/>
      <c r="D3" s="28"/>
      <c r="E3" s="35"/>
      <c r="F3" s="28"/>
      <c r="G3" s="28"/>
      <c r="H3" s="28"/>
      <c r="I3" s="28"/>
      <c r="J3" s="29"/>
      <c r="K3" s="35"/>
      <c r="L3" s="29"/>
      <c r="M3" s="28"/>
    </row>
    <row r="4" spans="1:13">
      <c r="A4" s="28"/>
      <c r="B4" s="28"/>
      <c r="C4" s="28"/>
      <c r="D4" s="28"/>
      <c r="E4" s="35"/>
      <c r="F4" s="28"/>
      <c r="G4" s="28"/>
      <c r="H4" s="28"/>
      <c r="I4" s="28"/>
      <c r="J4" s="29"/>
      <c r="K4" s="35"/>
      <c r="L4" s="29"/>
      <c r="M4" s="28"/>
    </row>
    <row r="5" spans="1:13">
      <c r="A5" s="28"/>
      <c r="B5" s="28"/>
      <c r="C5" s="28"/>
      <c r="E5" s="35"/>
      <c r="F5" s="28"/>
      <c r="G5" s="24"/>
      <c r="H5" s="28"/>
      <c r="I5" s="28"/>
      <c r="J5" s="29"/>
      <c r="K5" s="35"/>
      <c r="L5" s="29"/>
      <c r="M5" s="28"/>
    </row>
    <row r="6" spans="1:13">
      <c r="A6" s="28"/>
      <c r="B6" s="28"/>
      <c r="C6" s="28"/>
      <c r="D6" s="28"/>
      <c r="E6" s="28"/>
      <c r="F6" s="28"/>
      <c r="G6" s="28"/>
      <c r="H6" s="28"/>
      <c r="I6" s="28"/>
      <c r="J6" s="29"/>
      <c r="K6" s="35"/>
      <c r="L6" s="29"/>
      <c r="M6" s="24"/>
    </row>
    <row r="7" spans="1:13">
      <c r="A7" s="28"/>
      <c r="B7" s="24"/>
      <c r="C7" s="24"/>
      <c r="D7" s="24"/>
      <c r="E7" s="35"/>
      <c r="F7" s="28"/>
      <c r="G7" s="28"/>
      <c r="H7" s="24"/>
      <c r="I7" s="28"/>
      <c r="J7" s="29"/>
      <c r="K7" s="35"/>
      <c r="L7" s="29"/>
      <c r="M7" s="28"/>
    </row>
    <row r="8" spans="1:13">
      <c r="A8" s="28"/>
      <c r="C8" s="35"/>
      <c r="E8" s="35"/>
      <c r="F8" s="28"/>
      <c r="G8" s="24"/>
      <c r="H8" s="28"/>
      <c r="I8" s="28"/>
      <c r="J8" s="29"/>
      <c r="K8" s="35"/>
      <c r="L8" s="29"/>
      <c r="M8" s="28"/>
    </row>
    <row r="9" spans="1:13">
      <c r="A9" s="28"/>
      <c r="B9" s="28"/>
      <c r="C9" s="35"/>
      <c r="D9" s="35"/>
      <c r="E9" s="35"/>
      <c r="F9" s="28"/>
      <c r="G9" s="24"/>
      <c r="H9" s="28"/>
      <c r="I9" s="28"/>
      <c r="J9" s="29"/>
      <c r="K9" s="35"/>
      <c r="L9" s="29"/>
      <c r="M9" s="28"/>
    </row>
    <row r="10" spans="1:13">
      <c r="A10" s="28"/>
      <c r="B10" s="28"/>
      <c r="C10" s="28"/>
      <c r="D10" s="28"/>
      <c r="E10" s="35"/>
      <c r="F10" s="28"/>
      <c r="G10" s="24"/>
      <c r="H10" s="28"/>
      <c r="I10" s="28"/>
      <c r="J10" s="29"/>
      <c r="K10" s="35"/>
      <c r="L10" s="29"/>
      <c r="M10" s="28"/>
    </row>
    <row r="11" spans="1:13">
      <c r="A11" s="28"/>
      <c r="B11" s="35"/>
      <c r="C11" s="35"/>
      <c r="D11" s="35"/>
      <c r="E11" s="35"/>
      <c r="F11" s="28"/>
      <c r="G11" s="35"/>
      <c r="H11" s="28"/>
      <c r="I11" s="24"/>
      <c r="J11" s="29"/>
      <c r="K11" s="35"/>
      <c r="L11" s="29"/>
      <c r="M11" s="28"/>
    </row>
    <row r="12" spans="1:13">
      <c r="A12" s="28"/>
      <c r="B12" s="28"/>
      <c r="C12" s="28"/>
      <c r="D12" s="28"/>
      <c r="E12" s="35"/>
      <c r="F12" s="28"/>
      <c r="G12" s="24"/>
      <c r="H12" s="28"/>
      <c r="I12" s="28"/>
      <c r="J12" s="29"/>
      <c r="K12" s="35"/>
      <c r="L12" s="29"/>
      <c r="M12" s="28"/>
    </row>
    <row r="13" spans="1:13">
      <c r="A13" s="28"/>
      <c r="B13" s="24"/>
      <c r="C13" s="24"/>
      <c r="D13" s="24"/>
      <c r="E13" s="35"/>
      <c r="F13" s="28"/>
      <c r="G13" s="24"/>
      <c r="H13" s="28"/>
      <c r="I13" s="28"/>
      <c r="J13" s="29"/>
      <c r="K13" s="35"/>
      <c r="L13" s="29"/>
      <c r="M13" s="28"/>
    </row>
    <row r="14" spans="1:13">
      <c r="A14" s="28"/>
      <c r="B14" s="24"/>
      <c r="C14" s="24"/>
      <c r="D14" s="24"/>
      <c r="E14" s="35"/>
      <c r="F14" s="28"/>
      <c r="G14" s="24"/>
      <c r="H14" s="28"/>
      <c r="I14" s="28"/>
      <c r="J14" s="29"/>
      <c r="K14" s="35"/>
      <c r="L14" s="29"/>
      <c r="M14" s="28"/>
    </row>
    <row r="15" spans="1:13">
      <c r="A15" s="28"/>
      <c r="B15" s="28"/>
      <c r="C15" s="28"/>
      <c r="D15" s="28"/>
      <c r="E15" s="35"/>
      <c r="F15" s="28"/>
      <c r="G15" s="28"/>
      <c r="H15" s="28"/>
      <c r="I15" s="28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4"/>
      <c r="H16" s="28"/>
      <c r="I16" s="28"/>
      <c r="J16" s="29"/>
      <c r="K16" s="35"/>
      <c r="L16" s="29"/>
      <c r="M16" s="28"/>
    </row>
    <row r="17" spans="1:13">
      <c r="A17" s="28"/>
      <c r="B17" s="24"/>
      <c r="C17" s="24"/>
      <c r="D17" s="24"/>
      <c r="E17" s="24"/>
      <c r="F17" s="28"/>
      <c r="G17" s="28"/>
      <c r="H17" s="24"/>
      <c r="I17" s="28"/>
      <c r="J17" s="29"/>
      <c r="K17" s="35"/>
      <c r="L17" s="29"/>
      <c r="M17" s="28"/>
    </row>
    <row r="18" spans="1:13">
      <c r="A18" s="28"/>
      <c r="B18" s="24"/>
      <c r="C18" s="24"/>
      <c r="D18" s="24"/>
      <c r="E18" s="35"/>
      <c r="F18" s="28"/>
      <c r="G18" s="28"/>
      <c r="H18" s="28"/>
      <c r="I18" s="28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8"/>
      <c r="H19" s="28"/>
      <c r="I19" s="28"/>
      <c r="J19" s="29"/>
      <c r="K19" s="35"/>
      <c r="L19" s="29"/>
      <c r="M19" s="28"/>
    </row>
    <row r="20" spans="1:13">
      <c r="A20" s="28"/>
      <c r="B20" s="28"/>
      <c r="C20" s="28"/>
      <c r="D20" s="28"/>
      <c r="E20" s="35"/>
      <c r="F20" s="28"/>
      <c r="G20" s="28"/>
      <c r="H20" s="28"/>
      <c r="I20" s="28"/>
      <c r="J20" s="29"/>
      <c r="K20" s="35"/>
      <c r="L20" s="29"/>
      <c r="M20" s="28"/>
    </row>
    <row r="21" spans="1:13">
      <c r="A21" s="28"/>
      <c r="B21" s="28"/>
      <c r="C21" s="28"/>
      <c r="D21" s="28"/>
      <c r="E21" s="28"/>
      <c r="F21" s="28"/>
      <c r="G21" s="28"/>
      <c r="H21" s="28"/>
      <c r="I21" s="28"/>
      <c r="J21" s="29"/>
      <c r="K21" s="35"/>
      <c r="L21" s="29"/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/>
      <c r="M22" s="28"/>
    </row>
    <row r="23" spans="1:13">
      <c r="A23" s="28"/>
      <c r="B23" s="28"/>
      <c r="C23" s="24"/>
      <c r="D23" s="28"/>
      <c r="E23" s="35"/>
      <c r="F23" s="28"/>
      <c r="G23" s="28"/>
      <c r="H23" s="28"/>
      <c r="I23" s="28"/>
      <c r="J23" s="29"/>
      <c r="K23" s="35"/>
      <c r="L23" s="29"/>
      <c r="M23" s="28"/>
    </row>
    <row r="24" spans="1:13">
      <c r="A24" s="28"/>
      <c r="B24" s="28"/>
      <c r="C24" s="28"/>
      <c r="D24" s="28"/>
      <c r="E24" s="35"/>
      <c r="F24" s="28"/>
      <c r="G24" s="24"/>
      <c r="H24" s="28"/>
      <c r="I24" s="28"/>
      <c r="J24" s="29"/>
      <c r="K24" s="35"/>
      <c r="L24" s="29"/>
      <c r="M24" s="28"/>
    </row>
    <row r="25" spans="1:13">
      <c r="A25" s="28"/>
      <c r="B25" s="24"/>
      <c r="C25" s="24"/>
      <c r="D25" s="24"/>
      <c r="E25" s="35"/>
      <c r="F25" s="28"/>
      <c r="G25" s="28"/>
      <c r="H25" s="28"/>
      <c r="I25" s="28"/>
      <c r="J25" s="29"/>
      <c r="K25" s="35"/>
      <c r="L25" s="29"/>
      <c r="M25" s="28"/>
    </row>
    <row r="26" spans="1:13">
      <c r="A26" s="28"/>
      <c r="B26" s="28"/>
      <c r="C26" s="28"/>
      <c r="D26" s="28"/>
      <c r="E26" s="35"/>
      <c r="F26" s="28"/>
      <c r="G26" s="28"/>
      <c r="H26" s="28"/>
      <c r="I26" s="28"/>
      <c r="J26" s="29"/>
      <c r="K26" s="35"/>
      <c r="L26" s="29"/>
      <c r="M26" s="28"/>
    </row>
    <row r="27" spans="1:13">
      <c r="A27" s="28"/>
      <c r="B27" s="28"/>
      <c r="C27" s="28"/>
      <c r="D27" s="24"/>
      <c r="E27" s="35"/>
      <c r="F27" s="28"/>
      <c r="G27" s="28"/>
      <c r="H27" s="28"/>
      <c r="I27" s="28"/>
      <c r="J27" s="29"/>
      <c r="K27" s="35"/>
      <c r="L27" s="29"/>
      <c r="M27" s="28"/>
    </row>
    <row r="28" spans="1:13">
      <c r="A28" s="28"/>
      <c r="B28" s="28"/>
      <c r="C28" s="28"/>
      <c r="D28" s="28"/>
      <c r="E28" s="35"/>
      <c r="F28" s="28"/>
      <c r="G28" s="28"/>
      <c r="H28" s="28"/>
      <c r="I28" s="28"/>
      <c r="J28" s="29"/>
      <c r="K28" s="35"/>
      <c r="L28" s="29"/>
      <c r="M28" s="28"/>
    </row>
    <row r="29" spans="1:13">
      <c r="A29" s="28"/>
      <c r="B29" s="28"/>
      <c r="C29" s="28"/>
      <c r="D29" s="28"/>
      <c r="E29" s="35"/>
      <c r="F29" s="28"/>
      <c r="G29" s="28"/>
      <c r="H29" s="28"/>
      <c r="I29" s="28"/>
      <c r="J29" s="29"/>
      <c r="K29" s="35"/>
      <c r="L29" s="29"/>
      <c r="M29" s="28"/>
    </row>
    <row r="30" spans="1:13">
      <c r="A30" s="28"/>
      <c r="B30" s="28"/>
      <c r="C30" s="28"/>
      <c r="D30" s="28"/>
      <c r="E30" s="35"/>
      <c r="F30" s="28"/>
      <c r="G30" s="24"/>
      <c r="H30" s="28"/>
      <c r="I30" s="28"/>
      <c r="J30" s="29"/>
      <c r="K30" s="35"/>
      <c r="L30" s="29"/>
      <c r="M30" s="28"/>
    </row>
    <row r="31" spans="1:13">
      <c r="A31" s="28"/>
      <c r="B31" s="28"/>
      <c r="C31" s="28"/>
      <c r="D31" s="28"/>
      <c r="E31" s="35"/>
      <c r="F31" s="28"/>
      <c r="G31" s="24"/>
      <c r="H31" s="28"/>
      <c r="I31" s="28"/>
      <c r="J31" s="29"/>
      <c r="K31" s="35"/>
      <c r="L31" s="29"/>
      <c r="M31" s="28"/>
    </row>
    <row r="32" spans="1:13">
      <c r="A32" s="28"/>
      <c r="B32" s="28"/>
      <c r="C32" s="28"/>
      <c r="D32" s="28"/>
      <c r="E32" s="35"/>
      <c r="F32" s="28"/>
      <c r="G32" s="28"/>
      <c r="H32" s="28"/>
      <c r="I32" s="28"/>
      <c r="J32" s="29"/>
      <c r="K32" s="35"/>
      <c r="L32" s="29"/>
      <c r="M32" s="28"/>
    </row>
    <row r="33" spans="1:13">
      <c r="A33" s="28"/>
      <c r="B33" s="28"/>
      <c r="C33" s="28"/>
      <c r="D33" s="28"/>
      <c r="E33" s="35"/>
      <c r="F33" s="28"/>
      <c r="G33" s="28"/>
      <c r="H33" s="28"/>
      <c r="I33" s="28"/>
      <c r="J33" s="29"/>
      <c r="K33" s="35"/>
      <c r="L33" s="29"/>
      <c r="M33" s="28"/>
    </row>
    <row r="34" spans="1:13">
      <c r="A34" s="28"/>
      <c r="B34" s="28"/>
      <c r="C34" s="28"/>
      <c r="D34" s="28"/>
      <c r="E34" s="35"/>
      <c r="F34" s="28"/>
      <c r="G34" s="24"/>
      <c r="H34" s="28"/>
      <c r="I34" s="28"/>
      <c r="J34" s="29"/>
      <c r="K34" s="35"/>
      <c r="L34" s="29"/>
      <c r="M34" s="28"/>
    </row>
    <row r="35" spans="1:13">
      <c r="A35" s="28"/>
      <c r="B35" s="24"/>
      <c r="C35" s="24"/>
      <c r="D35" s="24"/>
      <c r="E35" s="35"/>
      <c r="F35" s="28"/>
      <c r="G35" s="24"/>
      <c r="H35" s="28"/>
      <c r="I35" s="28"/>
      <c r="J35" s="29"/>
      <c r="K35" s="35"/>
      <c r="L35" s="29"/>
      <c r="M35" s="28"/>
    </row>
    <row r="36" spans="1:13">
      <c r="A36" s="28"/>
      <c r="B36" s="35"/>
      <c r="C36" s="35"/>
      <c r="D36" s="35"/>
      <c r="E36" s="35"/>
      <c r="F36" s="28"/>
      <c r="G36" s="24"/>
      <c r="H36" s="28"/>
      <c r="I36" s="28"/>
      <c r="J36" s="29"/>
      <c r="K36" s="35"/>
      <c r="L36" s="29"/>
      <c r="M36" s="28"/>
    </row>
    <row r="37" spans="1:13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8"/>
    </row>
    <row r="38" spans="1:13">
      <c r="A38" s="28"/>
      <c r="B38" s="28"/>
      <c r="C38" s="28"/>
      <c r="D38" s="28"/>
      <c r="E38" s="35"/>
      <c r="F38" s="28"/>
      <c r="G38" s="28"/>
      <c r="H38" s="28"/>
      <c r="I38" s="28"/>
      <c r="J38" s="29"/>
      <c r="K38" s="35"/>
      <c r="L38" s="29"/>
      <c r="M38" s="28"/>
    </row>
    <row r="39" spans="1:13">
      <c r="A39" s="28"/>
      <c r="B39" s="28"/>
      <c r="C39" s="28"/>
      <c r="D39" s="28"/>
      <c r="E39" s="35"/>
      <c r="F39" s="28"/>
      <c r="G39" s="24"/>
      <c r="H39" s="28"/>
      <c r="I39" s="28"/>
      <c r="J39" s="29"/>
      <c r="K39" s="35"/>
      <c r="L39" s="29"/>
      <c r="M39" s="28"/>
    </row>
    <row r="40" spans="1:13">
      <c r="A40" s="28"/>
      <c r="B40" s="28"/>
      <c r="C40" s="28"/>
      <c r="D40" s="28"/>
      <c r="E40" s="35"/>
      <c r="F40" s="28"/>
      <c r="G40" s="28"/>
      <c r="H40" s="28"/>
      <c r="I40" s="28"/>
      <c r="J40" s="29"/>
      <c r="K40" s="35"/>
      <c r="L40" s="29"/>
      <c r="M40" s="28"/>
    </row>
    <row r="41" spans="1:13">
      <c r="A41" s="28"/>
      <c r="B41" s="28"/>
      <c r="C41" s="28"/>
      <c r="D41" s="28"/>
      <c r="E41" s="28"/>
      <c r="F41" s="28"/>
      <c r="G41" s="28"/>
      <c r="H41" s="28"/>
      <c r="I41" s="28"/>
      <c r="J41" s="29"/>
      <c r="K41" s="35"/>
      <c r="L41" s="29"/>
      <c r="M41" s="28"/>
    </row>
    <row r="42" spans="1:13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8"/>
    </row>
    <row r="43" spans="1:13">
      <c r="A43" s="28"/>
      <c r="B43" s="28"/>
      <c r="C43" s="28"/>
      <c r="D43" s="28"/>
      <c r="E43" s="35"/>
      <c r="F43" s="28"/>
      <c r="G43" s="24"/>
      <c r="H43" s="28"/>
      <c r="I43" s="28"/>
      <c r="J43" s="29"/>
      <c r="K43" s="35"/>
      <c r="L43" s="29"/>
      <c r="M43" s="28"/>
    </row>
    <row r="44" spans="1:13">
      <c r="A44" s="28"/>
      <c r="B44" s="28"/>
      <c r="C44" s="28"/>
      <c r="D44" s="28"/>
      <c r="E44" s="24"/>
      <c r="F44" s="28"/>
      <c r="G44" s="28"/>
      <c r="H44" s="28"/>
      <c r="I44" s="28"/>
      <c r="J44" s="29"/>
      <c r="K44" s="28"/>
      <c r="L44" s="29"/>
      <c r="M44" s="28"/>
    </row>
    <row r="45" spans="1:13">
      <c r="A45" s="28"/>
      <c r="B45" s="28"/>
      <c r="C45" s="38"/>
      <c r="D45" s="28"/>
      <c r="E45" s="35"/>
      <c r="F45" s="28"/>
      <c r="G45" s="24"/>
      <c r="H45" s="28"/>
      <c r="I45" s="28"/>
      <c r="J45" s="29"/>
      <c r="K45" s="35"/>
      <c r="L45" s="29"/>
      <c r="M45" s="28"/>
    </row>
    <row r="46" spans="1:13">
      <c r="A46" s="28"/>
      <c r="B46" s="28"/>
      <c r="C46" s="28"/>
      <c r="D46" s="28"/>
      <c r="E46" s="35"/>
      <c r="F46" s="28"/>
      <c r="G46" s="24"/>
      <c r="H46" s="28"/>
      <c r="I46" s="28"/>
      <c r="J46" s="29"/>
      <c r="K46" s="35"/>
      <c r="L46" s="29"/>
      <c r="M46" s="28"/>
    </row>
    <row r="47" spans="1:13">
      <c r="A47" s="28"/>
      <c r="B47" s="28"/>
      <c r="C47" s="28"/>
      <c r="D47" s="28"/>
      <c r="E47" s="35"/>
      <c r="F47" s="28"/>
      <c r="G47" s="28"/>
      <c r="H47" s="28"/>
      <c r="I47" s="28"/>
      <c r="J47" s="29"/>
      <c r="K47" s="35"/>
      <c r="L47" s="29"/>
      <c r="M47" s="28"/>
    </row>
    <row r="48" spans="1:13">
      <c r="A48" s="28"/>
      <c r="B48" s="35"/>
      <c r="C48" s="35"/>
      <c r="D48" s="35"/>
      <c r="E48" s="35"/>
      <c r="F48" s="28"/>
      <c r="G48" s="35"/>
      <c r="H48" s="28"/>
      <c r="I48" s="28"/>
      <c r="J48" s="29"/>
      <c r="K48" s="35"/>
      <c r="L48" s="29"/>
      <c r="M48" s="28"/>
    </row>
    <row r="49" spans="1:13">
      <c r="A49" s="28"/>
      <c r="B49" s="28"/>
      <c r="C49" s="28"/>
      <c r="D49" s="24"/>
      <c r="E49" s="35"/>
      <c r="F49" s="28"/>
      <c r="G49" s="24"/>
      <c r="H49" s="28"/>
      <c r="I49" s="28"/>
      <c r="J49" s="29"/>
      <c r="K49" s="35"/>
      <c r="L49" s="29"/>
      <c r="M49" s="28"/>
    </row>
    <row r="50" spans="1:13">
      <c r="A50" s="28"/>
      <c r="B50" s="35"/>
      <c r="C50" s="35"/>
      <c r="D50" s="35"/>
      <c r="E50" s="35"/>
      <c r="F50" s="28"/>
      <c r="G50" s="28"/>
      <c r="H50" s="28"/>
      <c r="I50" s="28"/>
      <c r="J50" s="29"/>
      <c r="K50" s="35"/>
      <c r="L50" s="29"/>
      <c r="M50" s="28"/>
    </row>
    <row r="51" spans="1:13">
      <c r="A51" s="28"/>
      <c r="B51" s="24"/>
      <c r="C51" s="24"/>
      <c r="D51" s="24"/>
      <c r="E51" s="35"/>
      <c r="F51" s="28"/>
      <c r="G51" s="28"/>
      <c r="H51" s="24"/>
      <c r="I51" s="28"/>
      <c r="J51" s="29"/>
      <c r="K51" s="35"/>
      <c r="L51" s="29"/>
      <c r="M51" s="28"/>
    </row>
    <row r="52" spans="1:13">
      <c r="A52" s="28"/>
      <c r="B52" s="24"/>
      <c r="C52" s="24"/>
      <c r="D52" s="24"/>
      <c r="E52" s="35"/>
      <c r="F52" s="28"/>
      <c r="G52" s="28"/>
      <c r="H52" s="28"/>
      <c r="I52" s="24"/>
      <c r="J52" s="29"/>
      <c r="K52" s="35"/>
      <c r="L52" s="29"/>
      <c r="M52" s="28"/>
    </row>
    <row r="53" spans="1:13">
      <c r="A53" s="28"/>
      <c r="B53" s="28"/>
      <c r="C53" s="28"/>
      <c r="D53" s="28"/>
      <c r="E53" s="24"/>
      <c r="F53" s="28"/>
      <c r="G53" s="28"/>
      <c r="H53" s="28"/>
      <c r="I53" s="28"/>
      <c r="J53" s="29"/>
      <c r="K53" s="35"/>
      <c r="L53" s="29"/>
      <c r="M53" s="28"/>
    </row>
    <row r="54" spans="1:13">
      <c r="A54" s="28"/>
      <c r="B54" s="28"/>
      <c r="C54" s="28"/>
      <c r="E54" s="35"/>
      <c r="F54" s="28"/>
      <c r="G54" s="28"/>
      <c r="H54" s="28"/>
      <c r="I54" s="28"/>
      <c r="J54" s="29"/>
      <c r="K54" s="35"/>
      <c r="L54" s="29"/>
      <c r="M54" s="28"/>
    </row>
    <row r="55" spans="1:13">
      <c r="A55" s="28"/>
      <c r="B55" s="35"/>
      <c r="C55" s="35"/>
      <c r="D55" s="35"/>
      <c r="E55" s="35"/>
      <c r="F55" s="28"/>
      <c r="G55" s="35"/>
      <c r="H55" s="28"/>
      <c r="I55" s="28"/>
      <c r="J55" s="29"/>
      <c r="K55" s="35"/>
      <c r="L55" s="29"/>
      <c r="M55" s="28"/>
    </row>
    <row r="56" spans="1:13">
      <c r="A56" s="28"/>
      <c r="B56" s="24"/>
      <c r="C56" s="24"/>
      <c r="D56" s="24"/>
      <c r="E56" s="35"/>
      <c r="F56" s="28"/>
      <c r="G56" s="28"/>
      <c r="H56" s="28"/>
      <c r="I56" s="28"/>
      <c r="J56" s="29"/>
      <c r="K56" s="35"/>
      <c r="L56" s="29"/>
      <c r="M56" s="28"/>
    </row>
    <row r="57" spans="1:13">
      <c r="A57" s="28"/>
      <c r="B57" s="24"/>
      <c r="C57" s="24"/>
      <c r="D57" s="24"/>
      <c r="E57" s="35"/>
      <c r="F57" s="28"/>
      <c r="G57" s="24"/>
      <c r="H57" s="28"/>
      <c r="I57" s="24"/>
      <c r="J57" s="29"/>
      <c r="K57" s="35"/>
      <c r="L57" s="29"/>
      <c r="M57" s="28"/>
    </row>
    <row r="58" spans="1:13">
      <c r="A58" s="28"/>
      <c r="B58" s="24"/>
      <c r="C58" s="24"/>
      <c r="D58" s="24"/>
      <c r="E58" s="35"/>
      <c r="F58" s="28"/>
      <c r="G58" s="28"/>
      <c r="H58" s="28"/>
      <c r="I58" s="28"/>
      <c r="J58" s="29"/>
      <c r="K58" s="35"/>
      <c r="L58" s="29"/>
      <c r="M58" s="28"/>
    </row>
    <row r="59" spans="1:13">
      <c r="A59" s="28"/>
      <c r="B59" s="28"/>
      <c r="C59" s="28"/>
      <c r="D59" s="28"/>
      <c r="E59" s="35"/>
      <c r="F59" s="28"/>
      <c r="G59" s="28"/>
      <c r="H59" s="28"/>
      <c r="I59" s="28"/>
      <c r="J59" s="29"/>
      <c r="K59" s="35"/>
      <c r="L59" s="29"/>
      <c r="M59" s="28"/>
    </row>
    <row r="60" spans="1:13">
      <c r="A60" s="28"/>
      <c r="B60" s="28"/>
      <c r="C60" s="28"/>
      <c r="D60" s="28"/>
      <c r="E60" s="35"/>
      <c r="F60" s="28"/>
      <c r="G60" s="28"/>
      <c r="H60" s="28"/>
      <c r="I60" s="28"/>
      <c r="J60" s="29"/>
      <c r="K60" s="35"/>
      <c r="L60" s="29"/>
      <c r="M60" s="28"/>
    </row>
    <row r="61" spans="1:13">
      <c r="A61" s="28"/>
      <c r="B61" s="35"/>
      <c r="C61" s="35"/>
      <c r="D61" s="35"/>
      <c r="E61" s="35"/>
      <c r="F61" s="28"/>
      <c r="G61" s="35"/>
      <c r="H61" s="28"/>
      <c r="I61" s="28"/>
      <c r="J61" s="29"/>
      <c r="K61" s="35"/>
      <c r="L61" s="29"/>
      <c r="M61" s="28"/>
    </row>
    <row r="62" spans="1:13">
      <c r="A62" s="28"/>
      <c r="B62" s="24"/>
      <c r="C62" s="24"/>
      <c r="D62" s="24"/>
      <c r="E62" s="35"/>
      <c r="F62" s="28"/>
      <c r="G62" s="28"/>
      <c r="H62" s="28"/>
      <c r="I62" s="28"/>
      <c r="J62" s="29"/>
      <c r="K62" s="35"/>
      <c r="L62" s="29"/>
      <c r="M62" s="28"/>
    </row>
  </sheetData>
  <sortState ref="B3:L62">
    <sortCondition descending="1" ref="H3:H62"/>
  </sortState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61"/>
  <sheetViews>
    <sheetView zoomScaleNormal="100" workbookViewId="0">
      <selection activeCell="A2" sqref="A2"/>
    </sheetView>
  </sheetViews>
  <sheetFormatPr baseColWidth="10" defaultRowHeight="12.75"/>
  <cols>
    <col min="1" max="1" width="4.85546875" customWidth="1"/>
    <col min="2" max="2" width="7.7109375" customWidth="1"/>
    <col min="3" max="3" width="22.5703125" customWidth="1"/>
    <col min="4" max="4" width="11.7109375" customWidth="1"/>
    <col min="5" max="5" width="7.42578125" customWidth="1"/>
    <col min="6" max="6" width="8.85546875" customWidth="1"/>
    <col min="7" max="7" width="8.42578125" customWidth="1"/>
    <col min="8" max="8" width="9" customWidth="1"/>
    <col min="9" max="9" width="0" hidden="1" customWidth="1"/>
    <col min="10" max="10" width="8.42578125" customWidth="1"/>
    <col min="11" max="11" width="9.28515625" customWidth="1"/>
    <col min="12" max="12" width="4.28515625" customWidth="1"/>
  </cols>
  <sheetData>
    <row r="1" spans="1:13" ht="20.25">
      <c r="A1" s="5" t="s">
        <v>387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3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/>
      <c r="M3" s="24"/>
    </row>
    <row r="4" spans="1:13">
      <c r="A4" s="28"/>
      <c r="B4" s="28"/>
      <c r="C4" s="28"/>
      <c r="E4" s="35"/>
      <c r="F4" s="28"/>
      <c r="G4" s="24"/>
      <c r="H4" s="28"/>
      <c r="I4" s="28"/>
      <c r="J4" s="29"/>
      <c r="K4" s="35"/>
      <c r="L4" s="29"/>
      <c r="M4" s="28"/>
    </row>
    <row r="5" spans="1:13">
      <c r="A5" s="28"/>
      <c r="B5" s="24"/>
      <c r="C5" s="24"/>
      <c r="D5" s="24"/>
      <c r="E5" s="35"/>
      <c r="F5" s="28"/>
      <c r="G5" s="24"/>
      <c r="H5" s="28"/>
      <c r="I5" s="28"/>
      <c r="J5" s="29"/>
      <c r="K5" s="35"/>
      <c r="L5" s="29"/>
      <c r="M5" s="28"/>
    </row>
    <row r="6" spans="1:13">
      <c r="A6" s="28"/>
      <c r="B6" s="24"/>
      <c r="C6" s="24"/>
      <c r="D6" s="24"/>
      <c r="E6" s="35"/>
      <c r="F6" s="28"/>
      <c r="G6" s="24"/>
      <c r="H6" s="28"/>
      <c r="I6" s="28"/>
      <c r="J6" s="29"/>
      <c r="K6" s="35"/>
      <c r="L6" s="29"/>
      <c r="M6" s="28"/>
    </row>
    <row r="7" spans="1:13">
      <c r="A7" s="28"/>
      <c r="B7" s="28"/>
      <c r="C7" s="35"/>
      <c r="D7" s="35"/>
      <c r="E7" s="35"/>
      <c r="F7" s="28"/>
      <c r="G7" s="24"/>
      <c r="H7" s="28"/>
      <c r="I7" s="28"/>
      <c r="J7" s="29"/>
      <c r="K7" s="35"/>
      <c r="L7" s="29"/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8"/>
      <c r="J8" s="29"/>
      <c r="K8" s="35"/>
      <c r="L8" s="29"/>
      <c r="M8" s="28"/>
    </row>
    <row r="9" spans="1:13">
      <c r="A9" s="28"/>
      <c r="B9" s="24"/>
      <c r="C9" s="24"/>
      <c r="D9" s="24"/>
      <c r="E9" s="35"/>
      <c r="F9" s="28"/>
      <c r="G9" s="24"/>
      <c r="H9" s="28"/>
      <c r="I9" s="28"/>
      <c r="J9" s="29"/>
      <c r="K9" s="35"/>
      <c r="L9" s="29"/>
      <c r="M9" s="28"/>
    </row>
    <row r="10" spans="1:13">
      <c r="A10" s="28"/>
      <c r="B10" s="28"/>
      <c r="C10" s="28"/>
      <c r="D10" s="28"/>
      <c r="E10" s="35"/>
      <c r="F10" s="28"/>
      <c r="G10" s="28"/>
      <c r="H10" s="28"/>
      <c r="I10" s="28"/>
      <c r="J10" s="29"/>
      <c r="K10" s="35"/>
      <c r="L10" s="29"/>
      <c r="M10" s="28"/>
    </row>
    <row r="11" spans="1:13">
      <c r="A11" s="28"/>
      <c r="B11" s="28"/>
      <c r="C11" s="28"/>
      <c r="E11" s="35"/>
      <c r="F11" s="28"/>
      <c r="G11" s="28"/>
      <c r="H11" s="28"/>
      <c r="I11" s="28"/>
      <c r="J11" s="29"/>
      <c r="K11" s="35"/>
      <c r="L11" s="29"/>
      <c r="M11" s="28"/>
    </row>
    <row r="12" spans="1:13">
      <c r="A12" s="28"/>
      <c r="B12" s="28"/>
      <c r="C12" s="28"/>
      <c r="D12" s="24"/>
      <c r="E12" s="35"/>
      <c r="F12" s="28"/>
      <c r="G12" s="24"/>
      <c r="H12" s="28"/>
      <c r="I12" s="28"/>
      <c r="J12" s="29"/>
      <c r="K12" s="35"/>
      <c r="L12" s="29"/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/>
      <c r="M13" s="28"/>
    </row>
    <row r="14" spans="1:13">
      <c r="A14" s="28"/>
      <c r="B14" s="28"/>
      <c r="C14" s="28"/>
      <c r="D14" s="28"/>
      <c r="E14" s="35"/>
      <c r="F14" s="28"/>
      <c r="G14" s="24"/>
      <c r="H14" s="28"/>
      <c r="I14" s="28"/>
      <c r="J14" s="29"/>
      <c r="K14" s="35"/>
      <c r="L14" s="29"/>
      <c r="M14" s="28"/>
    </row>
    <row r="15" spans="1:13">
      <c r="A15" s="28"/>
      <c r="B15" s="28"/>
      <c r="C15" s="28"/>
      <c r="D15" s="28"/>
      <c r="E15" s="35"/>
      <c r="F15" s="28"/>
      <c r="G15" s="24"/>
      <c r="H15" s="28"/>
      <c r="I15" s="28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8"/>
      <c r="J16" s="29"/>
      <c r="K16" s="35"/>
      <c r="L16" s="29"/>
      <c r="M16" s="28"/>
    </row>
    <row r="17" spans="1:13">
      <c r="A17" s="28"/>
      <c r="B17" s="28"/>
      <c r="C17" s="38"/>
      <c r="D17" s="28"/>
      <c r="E17" s="35"/>
      <c r="F17" s="28"/>
      <c r="G17" s="24"/>
      <c r="H17" s="28"/>
      <c r="I17" s="28"/>
      <c r="J17" s="29"/>
      <c r="K17" s="35"/>
      <c r="L17" s="29"/>
      <c r="M17" s="28"/>
    </row>
    <row r="18" spans="1:13">
      <c r="A18" s="28"/>
      <c r="C18" s="35"/>
      <c r="E18" s="35"/>
      <c r="F18" s="28"/>
      <c r="G18" s="24"/>
      <c r="H18" s="28"/>
      <c r="I18" s="28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4"/>
      <c r="H19" s="28"/>
      <c r="I19" s="28"/>
      <c r="J19" s="29"/>
      <c r="K19" s="35"/>
      <c r="L19" s="29"/>
      <c r="M19" s="28"/>
    </row>
    <row r="20" spans="1:13">
      <c r="A20" s="28"/>
      <c r="B20" s="35"/>
      <c r="C20" s="35"/>
      <c r="D20" s="35"/>
      <c r="E20" s="35"/>
      <c r="F20" s="28"/>
      <c r="G20" s="28"/>
      <c r="H20" s="28"/>
      <c r="I20" s="28"/>
      <c r="J20" s="29"/>
      <c r="K20" s="35"/>
      <c r="L20" s="29"/>
      <c r="M20" s="28"/>
    </row>
    <row r="21" spans="1:13">
      <c r="A21" s="28"/>
      <c r="B21" s="28"/>
      <c r="C21" s="28"/>
      <c r="D21" s="28"/>
      <c r="E21" s="35"/>
      <c r="F21" s="28"/>
      <c r="G21" s="28"/>
      <c r="H21" s="28"/>
      <c r="I21" s="28"/>
      <c r="J21" s="29"/>
      <c r="K21" s="35"/>
      <c r="L21" s="29"/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/>
      <c r="M22" s="28"/>
    </row>
    <row r="23" spans="1:13">
      <c r="A23" s="28"/>
      <c r="B23" s="24"/>
      <c r="C23" s="24"/>
      <c r="D23" s="24"/>
      <c r="E23" s="35"/>
      <c r="F23" s="28"/>
      <c r="G23" s="28"/>
      <c r="H23" s="28"/>
      <c r="I23" s="28"/>
      <c r="J23" s="29"/>
      <c r="K23" s="35"/>
      <c r="L23" s="29"/>
      <c r="M23" s="28"/>
    </row>
    <row r="24" spans="1:13">
      <c r="A24" s="28"/>
      <c r="B24" s="35"/>
      <c r="E24" s="35"/>
      <c r="F24" s="28"/>
      <c r="G24" s="28"/>
      <c r="H24" s="28"/>
      <c r="I24" s="28"/>
      <c r="J24" s="29"/>
      <c r="K24" s="35"/>
      <c r="L24" s="29"/>
      <c r="M24" s="28"/>
    </row>
    <row r="25" spans="1:13">
      <c r="A25" s="28"/>
      <c r="B25" s="28"/>
      <c r="C25" s="28"/>
      <c r="D25" s="28"/>
      <c r="E25" s="35"/>
      <c r="F25" s="28"/>
      <c r="G25" s="28"/>
      <c r="H25" s="28"/>
      <c r="I25" s="28"/>
      <c r="J25" s="29"/>
      <c r="K25" s="35"/>
      <c r="L25" s="29"/>
      <c r="M25" s="28"/>
    </row>
    <row r="26" spans="1:13">
      <c r="A26" s="28"/>
      <c r="B26" s="35"/>
      <c r="C26" s="35"/>
      <c r="D26" s="35"/>
      <c r="E26" s="35"/>
      <c r="F26" s="28"/>
      <c r="G26" s="24"/>
      <c r="H26" s="28"/>
      <c r="I26" s="24"/>
      <c r="J26" s="29"/>
      <c r="K26" s="35"/>
      <c r="L26" s="29"/>
      <c r="M26" s="28"/>
    </row>
    <row r="27" spans="1:13">
      <c r="A27" s="28"/>
      <c r="B27" s="35"/>
      <c r="C27" s="35"/>
      <c r="D27" s="35"/>
      <c r="E27" s="35"/>
      <c r="F27" s="28"/>
      <c r="G27" s="24"/>
      <c r="H27" s="28"/>
      <c r="I27" s="28"/>
      <c r="J27" s="29"/>
      <c r="K27" s="35"/>
      <c r="L27" s="29"/>
      <c r="M27" s="28"/>
    </row>
    <row r="28" spans="1:13">
      <c r="A28" s="28"/>
      <c r="B28" s="28"/>
      <c r="C28" s="28"/>
      <c r="D28" s="28"/>
      <c r="E28" s="35"/>
      <c r="F28" s="28"/>
      <c r="G28" s="24"/>
      <c r="H28" s="28"/>
      <c r="I28" s="28"/>
      <c r="J28" s="29"/>
      <c r="K28" s="35"/>
      <c r="L28" s="29"/>
      <c r="M28" s="28"/>
    </row>
    <row r="29" spans="1:13">
      <c r="A29" s="28"/>
      <c r="B29" s="28"/>
      <c r="C29" s="24"/>
      <c r="D29" s="28"/>
      <c r="E29" s="35"/>
      <c r="F29" s="28"/>
      <c r="G29" s="28"/>
      <c r="H29" s="28"/>
      <c r="I29" s="28"/>
      <c r="J29" s="29"/>
      <c r="K29" s="35"/>
      <c r="L29" s="29"/>
      <c r="M29" s="24"/>
    </row>
    <row r="30" spans="1:13">
      <c r="A30" s="28"/>
      <c r="B30" s="28"/>
      <c r="C30" s="28"/>
      <c r="D30" s="28"/>
      <c r="E30" s="35"/>
      <c r="F30" s="28"/>
      <c r="G30" s="24"/>
      <c r="H30" s="28"/>
      <c r="I30" s="28"/>
      <c r="J30" s="29"/>
      <c r="K30" s="35"/>
      <c r="L30" s="29"/>
      <c r="M30" s="28"/>
    </row>
    <row r="31" spans="1:13">
      <c r="A31" s="28"/>
      <c r="B31" s="28"/>
      <c r="C31" s="28"/>
      <c r="D31" s="28"/>
      <c r="E31" s="28"/>
      <c r="F31" s="28"/>
      <c r="G31" s="28"/>
      <c r="H31" s="28"/>
      <c r="I31" s="28"/>
      <c r="J31" s="29"/>
      <c r="K31" s="35"/>
      <c r="L31" s="29"/>
      <c r="M31" s="28"/>
    </row>
    <row r="32" spans="1:13">
      <c r="A32" s="28"/>
      <c r="B32" s="28"/>
      <c r="C32" s="28"/>
      <c r="D32" s="28"/>
      <c r="E32" s="28"/>
      <c r="F32" s="28"/>
      <c r="G32" s="24"/>
      <c r="H32" s="28"/>
      <c r="I32" s="28"/>
      <c r="J32" s="29"/>
      <c r="K32" s="35"/>
      <c r="L32" s="29"/>
      <c r="M32" s="28"/>
    </row>
    <row r="33" spans="1:13">
      <c r="A33" s="28"/>
      <c r="B33" s="28"/>
      <c r="C33" s="28"/>
      <c r="D33" s="28"/>
      <c r="E33" s="35"/>
      <c r="F33" s="28"/>
      <c r="G33" s="24"/>
      <c r="H33" s="28"/>
      <c r="I33" s="28"/>
      <c r="J33" s="29"/>
      <c r="K33" s="35"/>
      <c r="L33" s="29"/>
      <c r="M33" s="28"/>
    </row>
    <row r="34" spans="1:13">
      <c r="A34" s="28"/>
      <c r="B34" s="28"/>
      <c r="C34" s="28"/>
      <c r="D34" s="28"/>
      <c r="E34" s="35"/>
      <c r="F34" s="28"/>
      <c r="G34" s="24"/>
      <c r="H34" s="28"/>
      <c r="I34" s="28"/>
      <c r="J34" s="29"/>
      <c r="K34" s="35"/>
      <c r="L34" s="29"/>
      <c r="M34" s="28"/>
    </row>
    <row r="35" spans="1:13">
      <c r="A35" s="28"/>
      <c r="B35" s="28"/>
      <c r="C35" s="28"/>
      <c r="D35" s="28"/>
      <c r="E35" s="35"/>
      <c r="F35" s="28"/>
      <c r="G35" s="28"/>
      <c r="H35" s="28"/>
      <c r="I35" s="28"/>
      <c r="J35" s="29"/>
      <c r="K35" s="35"/>
      <c r="L35" s="29"/>
      <c r="M35" s="28"/>
    </row>
    <row r="36" spans="1:13">
      <c r="A36" s="28"/>
      <c r="B36" s="24"/>
      <c r="C36" s="24"/>
      <c r="D36" s="24"/>
      <c r="E36" s="24"/>
      <c r="F36" s="28"/>
      <c r="G36" s="28"/>
      <c r="H36" s="28"/>
      <c r="I36" s="28"/>
      <c r="J36" s="29"/>
      <c r="K36" s="35"/>
      <c r="L36" s="29"/>
      <c r="M36" s="28"/>
    </row>
    <row r="37" spans="1:13">
      <c r="A37" s="28"/>
      <c r="B37" s="35"/>
      <c r="C37" s="35"/>
      <c r="D37" s="35"/>
      <c r="E37" s="35"/>
      <c r="F37" s="28"/>
      <c r="G37" s="28"/>
      <c r="H37" s="28"/>
      <c r="I37" s="28"/>
      <c r="J37" s="29"/>
      <c r="K37" s="35"/>
      <c r="L37" s="29"/>
      <c r="M37" s="28"/>
    </row>
    <row r="38" spans="1:13">
      <c r="A38" s="28"/>
      <c r="B38" s="28"/>
      <c r="C38" s="28"/>
      <c r="D38" s="28"/>
      <c r="E38" s="24"/>
      <c r="F38" s="28"/>
      <c r="G38" s="28"/>
      <c r="H38" s="28"/>
      <c r="I38" s="28"/>
      <c r="J38" s="29"/>
      <c r="K38" s="28"/>
      <c r="L38" s="29"/>
      <c r="M38" s="28"/>
    </row>
    <row r="39" spans="1:13">
      <c r="A39" s="28"/>
      <c r="B39" s="28"/>
      <c r="C39" s="28"/>
      <c r="D39" s="28"/>
      <c r="E39" s="35"/>
      <c r="F39" s="28"/>
      <c r="G39" s="28"/>
      <c r="H39" s="28"/>
      <c r="I39" s="28"/>
      <c r="J39" s="29"/>
      <c r="K39" s="35"/>
      <c r="L39" s="29"/>
      <c r="M39" s="28"/>
    </row>
    <row r="40" spans="1:13">
      <c r="A40" s="28"/>
      <c r="B40" s="35"/>
      <c r="C40" s="35"/>
      <c r="D40" s="35"/>
      <c r="E40" s="35"/>
      <c r="F40" s="28"/>
      <c r="G40" s="35"/>
      <c r="H40" s="28"/>
      <c r="I40" s="28"/>
      <c r="J40" s="29"/>
      <c r="K40" s="35"/>
      <c r="L40" s="29"/>
      <c r="M40" s="28"/>
    </row>
    <row r="41" spans="1:13">
      <c r="A41" s="28"/>
      <c r="B41" s="28"/>
      <c r="C41" s="28"/>
      <c r="D41" s="28"/>
      <c r="E41" s="35"/>
      <c r="F41" s="28"/>
      <c r="G41" s="28"/>
      <c r="H41" s="28"/>
      <c r="I41" s="28"/>
      <c r="J41" s="29"/>
      <c r="K41" s="35"/>
      <c r="L41" s="29"/>
      <c r="M41" s="28"/>
    </row>
    <row r="42" spans="1:13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8"/>
    </row>
    <row r="43" spans="1:13">
      <c r="A43" s="28"/>
      <c r="B43" s="28"/>
      <c r="C43" s="28"/>
      <c r="D43" s="28"/>
      <c r="E43" s="28"/>
      <c r="F43" s="28"/>
      <c r="G43" s="28"/>
      <c r="H43" s="28"/>
      <c r="I43" s="28"/>
      <c r="J43" s="29"/>
      <c r="K43" s="35"/>
      <c r="L43" s="29"/>
      <c r="M43" s="28"/>
    </row>
    <row r="44" spans="1:13">
      <c r="A44" s="28"/>
      <c r="B44" s="28"/>
      <c r="C44" s="28"/>
      <c r="D44" s="28"/>
      <c r="E44" s="35"/>
      <c r="F44" s="28"/>
      <c r="G44" s="28"/>
      <c r="H44" s="28"/>
      <c r="I44" s="28"/>
      <c r="J44" s="29"/>
      <c r="K44" s="35"/>
      <c r="L44" s="29"/>
      <c r="M44" s="28"/>
    </row>
    <row r="45" spans="1:13">
      <c r="A45" s="28"/>
      <c r="B45" s="28"/>
      <c r="C45" s="28"/>
      <c r="D45" s="28"/>
      <c r="E45" s="35"/>
      <c r="F45" s="28"/>
      <c r="G45" s="24"/>
      <c r="H45" s="28"/>
      <c r="I45" s="28"/>
      <c r="J45" s="29"/>
      <c r="K45" s="35"/>
      <c r="L45" s="29"/>
      <c r="M45" s="28"/>
    </row>
    <row r="46" spans="1:13">
      <c r="A46" s="28"/>
      <c r="B46" s="28"/>
      <c r="C46" s="28"/>
      <c r="D46" s="28"/>
      <c r="E46" s="35"/>
      <c r="F46" s="28"/>
      <c r="G46" s="28"/>
      <c r="H46" s="28"/>
      <c r="I46" s="28"/>
      <c r="J46" s="29"/>
      <c r="K46" s="35"/>
      <c r="L46" s="29"/>
      <c r="M46" s="28"/>
    </row>
    <row r="47" spans="1:13">
      <c r="A47" s="28"/>
      <c r="B47" s="35"/>
      <c r="C47" s="35"/>
      <c r="D47" s="35"/>
      <c r="E47" s="35"/>
      <c r="F47" s="28"/>
      <c r="G47" s="24"/>
      <c r="H47" s="28"/>
      <c r="I47" s="28"/>
      <c r="J47" s="29"/>
      <c r="K47" s="35"/>
      <c r="L47" s="29"/>
      <c r="M47" s="28"/>
    </row>
    <row r="48" spans="1:13">
      <c r="A48" s="28"/>
      <c r="B48" s="24"/>
      <c r="C48" s="24"/>
      <c r="D48" s="24"/>
      <c r="E48" s="35"/>
      <c r="F48" s="28"/>
      <c r="G48" s="28"/>
      <c r="H48" s="28"/>
      <c r="I48" s="28"/>
      <c r="J48" s="29"/>
      <c r="K48" s="35"/>
      <c r="L48" s="29"/>
      <c r="M48" s="28"/>
    </row>
    <row r="49" spans="1:13">
      <c r="A49" s="28"/>
      <c r="B49" s="35"/>
      <c r="C49" s="35"/>
      <c r="D49" s="35"/>
      <c r="E49" s="35"/>
      <c r="F49" s="28"/>
      <c r="G49" s="35"/>
      <c r="H49" s="28"/>
      <c r="I49" s="28"/>
      <c r="J49" s="29"/>
      <c r="K49" s="35"/>
      <c r="L49" s="29"/>
      <c r="M49" s="28"/>
    </row>
    <row r="50" spans="1:13">
      <c r="A50" s="28"/>
      <c r="B50" s="28"/>
      <c r="C50" s="28"/>
      <c r="D50" s="28"/>
      <c r="E50" s="35"/>
      <c r="F50" s="28"/>
      <c r="G50" s="28"/>
      <c r="H50" s="28"/>
      <c r="I50" s="28"/>
      <c r="J50" s="29"/>
      <c r="K50" s="35"/>
      <c r="L50" s="29"/>
      <c r="M50" s="28"/>
    </row>
    <row r="51" spans="1:13">
      <c r="A51" s="28"/>
      <c r="B51" s="28"/>
      <c r="C51" s="28"/>
      <c r="D51" s="28"/>
      <c r="E51" s="35"/>
      <c r="F51" s="28"/>
      <c r="G51" s="24"/>
      <c r="H51" s="28"/>
      <c r="I51" s="28"/>
      <c r="J51" s="29"/>
      <c r="K51" s="35"/>
      <c r="L51" s="29"/>
      <c r="M51" s="28"/>
    </row>
    <row r="52" spans="1:13">
      <c r="A52" s="28"/>
      <c r="B52" s="28"/>
      <c r="C52" s="28"/>
      <c r="D52" s="28"/>
      <c r="E52" s="35"/>
      <c r="F52" s="28"/>
      <c r="G52" s="24"/>
      <c r="H52" s="28"/>
      <c r="I52" s="28"/>
      <c r="J52" s="29"/>
      <c r="K52" s="35"/>
      <c r="L52" s="29"/>
      <c r="M52" s="28"/>
    </row>
    <row r="53" spans="1:13">
      <c r="A53" s="28"/>
      <c r="B53" s="28"/>
      <c r="C53" s="28"/>
      <c r="D53" s="24"/>
      <c r="E53" s="35"/>
      <c r="F53" s="28"/>
      <c r="G53" s="28"/>
      <c r="H53" s="28"/>
      <c r="I53" s="28"/>
      <c r="J53" s="29"/>
      <c r="K53" s="35"/>
      <c r="L53" s="29"/>
      <c r="M53" s="28"/>
    </row>
    <row r="54" spans="1:13">
      <c r="A54" s="28"/>
      <c r="B54" s="28"/>
      <c r="C54" s="24"/>
      <c r="D54" s="28"/>
      <c r="E54" s="28"/>
      <c r="F54" s="28"/>
      <c r="G54" s="24"/>
      <c r="H54" s="28"/>
      <c r="I54" s="28"/>
      <c r="J54" s="29"/>
      <c r="K54" s="35"/>
      <c r="L54" s="29"/>
      <c r="M54" s="28"/>
    </row>
    <row r="55" spans="1:13">
      <c r="A55" s="28"/>
      <c r="B55" s="24"/>
      <c r="C55" s="24"/>
      <c r="D55" s="24"/>
      <c r="E55" s="35"/>
      <c r="F55" s="28"/>
      <c r="G55" s="28"/>
      <c r="H55" s="28"/>
      <c r="I55" s="28"/>
      <c r="J55" s="29"/>
      <c r="K55" s="35"/>
      <c r="L55" s="29"/>
      <c r="M55" s="24"/>
    </row>
    <row r="56" spans="1:13">
      <c r="A56" s="28"/>
      <c r="B56" s="24"/>
      <c r="C56" s="24"/>
      <c r="D56" s="24"/>
      <c r="E56" s="24"/>
      <c r="F56" s="28"/>
      <c r="G56" s="24"/>
      <c r="H56" s="24"/>
      <c r="I56" s="24"/>
      <c r="J56" s="25"/>
      <c r="K56" s="35"/>
      <c r="L56" s="25"/>
      <c r="M56" s="28"/>
    </row>
    <row r="57" spans="1:13">
      <c r="A57" s="28"/>
      <c r="B57" s="28"/>
      <c r="C57" s="28"/>
      <c r="D57" s="28"/>
      <c r="E57" s="35"/>
      <c r="F57" s="28"/>
      <c r="G57" s="28"/>
      <c r="H57" s="28"/>
      <c r="I57" s="28"/>
      <c r="J57" s="29"/>
      <c r="K57" s="35"/>
      <c r="L57" s="29"/>
      <c r="M57" s="28"/>
    </row>
    <row r="58" spans="1:13">
      <c r="A58" s="28"/>
      <c r="B58" s="24"/>
      <c r="C58" s="24"/>
      <c r="D58" s="24"/>
      <c r="E58" s="35"/>
      <c r="F58" s="28"/>
      <c r="G58" s="28"/>
      <c r="H58" s="28"/>
      <c r="I58" s="28"/>
      <c r="J58" s="29"/>
      <c r="K58" s="35"/>
      <c r="L58" s="29"/>
      <c r="M58" s="24"/>
    </row>
    <row r="59" spans="1:13">
      <c r="A59" s="28"/>
      <c r="B59" s="24"/>
      <c r="C59" s="24"/>
      <c r="D59" s="24"/>
      <c r="E59" s="24"/>
      <c r="F59" s="28"/>
      <c r="G59" s="28"/>
      <c r="H59" s="28"/>
      <c r="I59" s="28"/>
      <c r="J59" s="29"/>
      <c r="K59" s="35"/>
      <c r="L59" s="29"/>
      <c r="M59" s="28"/>
    </row>
    <row r="60" spans="1:13">
      <c r="A60" s="28"/>
      <c r="B60" s="28"/>
      <c r="C60" s="28"/>
      <c r="D60" s="28"/>
      <c r="E60" s="35"/>
      <c r="F60" s="28"/>
      <c r="G60" s="28"/>
      <c r="H60" s="28"/>
      <c r="I60" s="28"/>
      <c r="J60" s="29"/>
      <c r="K60" s="35"/>
      <c r="L60" s="29"/>
      <c r="M60" s="28"/>
    </row>
    <row r="61" spans="1:13">
      <c r="A61" s="28"/>
      <c r="B61" s="28"/>
      <c r="C61" s="28"/>
      <c r="D61" s="28"/>
      <c r="E61" s="35"/>
      <c r="F61" s="28"/>
      <c r="G61" s="28"/>
      <c r="H61" s="28"/>
      <c r="I61" s="28"/>
      <c r="J61" s="29"/>
      <c r="K61" s="35"/>
      <c r="L61" s="29"/>
      <c r="M61" s="24"/>
    </row>
  </sheetData>
  <sortState ref="B3:M61">
    <sortCondition descending="1" ref="H3:H61"/>
  </sortState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M25"/>
  <sheetViews>
    <sheetView topLeftCell="A2" zoomScaleNormal="100" workbookViewId="0">
      <selection activeCell="A6" sqref="A6"/>
    </sheetView>
  </sheetViews>
  <sheetFormatPr baseColWidth="10" defaultRowHeight="12.75"/>
  <cols>
    <col min="1" max="1" width="4.7109375" customWidth="1"/>
    <col min="2" max="2" width="9.5703125" customWidth="1"/>
    <col min="3" max="3" width="21.28515625" customWidth="1"/>
    <col min="5" max="12" width="8" customWidth="1"/>
  </cols>
  <sheetData>
    <row r="2" spans="1:13" ht="20.25">
      <c r="A2" s="5" t="s">
        <v>515</v>
      </c>
    </row>
    <row r="5" spans="1:1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295</v>
      </c>
      <c r="J5" t="s">
        <v>8</v>
      </c>
      <c r="K5" t="s">
        <v>9</v>
      </c>
      <c r="L5" t="s">
        <v>10</v>
      </c>
    </row>
    <row r="6" spans="1:13">
      <c r="A6" s="28"/>
      <c r="B6" s="28"/>
      <c r="C6" s="28"/>
      <c r="D6" s="28"/>
      <c r="E6" s="35"/>
      <c r="F6" s="28"/>
      <c r="G6" s="24"/>
      <c r="H6" s="28"/>
      <c r="I6" s="24"/>
      <c r="J6" s="29"/>
      <c r="K6" s="35"/>
      <c r="L6" s="29"/>
      <c r="M6" s="24"/>
    </row>
    <row r="7" spans="1:13">
      <c r="A7" s="28"/>
      <c r="B7" s="28"/>
      <c r="C7" s="28"/>
      <c r="D7" s="28"/>
      <c r="E7" s="24"/>
      <c r="F7" s="28"/>
      <c r="G7" s="28"/>
      <c r="H7" s="28"/>
      <c r="I7" s="24"/>
      <c r="J7" s="29"/>
      <c r="K7" s="28"/>
      <c r="L7" s="29"/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4"/>
      <c r="J8" s="29"/>
      <c r="K8" s="35"/>
      <c r="L8" s="29"/>
      <c r="M8" s="28"/>
    </row>
    <row r="9" spans="1:13">
      <c r="A9" s="28"/>
      <c r="B9" s="28"/>
      <c r="C9" s="28"/>
      <c r="D9" s="28"/>
      <c r="E9" s="35"/>
      <c r="F9" s="28"/>
      <c r="G9" s="28"/>
      <c r="H9" s="28"/>
      <c r="I9" s="24"/>
      <c r="J9" s="29"/>
      <c r="K9" s="35"/>
      <c r="L9" s="29"/>
      <c r="M9" s="28"/>
    </row>
    <row r="10" spans="1:13">
      <c r="A10" s="28"/>
      <c r="B10" s="28"/>
      <c r="C10" s="28"/>
      <c r="D10" s="28"/>
      <c r="E10" s="28"/>
      <c r="F10" s="28"/>
      <c r="G10" s="28"/>
      <c r="H10" s="28"/>
      <c r="I10" s="24"/>
      <c r="J10" s="29"/>
      <c r="K10" s="35"/>
      <c r="L10" s="29"/>
      <c r="M10" s="28"/>
    </row>
    <row r="11" spans="1:13">
      <c r="A11" s="28"/>
      <c r="B11" s="24"/>
      <c r="C11" s="24"/>
      <c r="D11" s="24"/>
      <c r="E11" s="24"/>
      <c r="F11" s="28"/>
      <c r="G11" s="24"/>
      <c r="H11" s="24"/>
      <c r="I11" s="24"/>
      <c r="J11" s="25"/>
      <c r="K11" s="35"/>
      <c r="L11" s="25"/>
      <c r="M11" s="28"/>
    </row>
    <row r="12" spans="1:13">
      <c r="A12" s="28"/>
      <c r="B12" s="28"/>
      <c r="C12" s="28"/>
      <c r="D12" s="28"/>
      <c r="E12" s="28"/>
      <c r="F12" s="28"/>
      <c r="G12" s="28"/>
      <c r="H12" s="28"/>
      <c r="I12" s="24"/>
      <c r="J12" s="29"/>
      <c r="K12" s="35"/>
      <c r="L12" s="29"/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4"/>
      <c r="J13" s="29"/>
      <c r="K13" s="35"/>
      <c r="L13" s="29"/>
      <c r="M13" s="28"/>
    </row>
    <row r="14" spans="1:13">
      <c r="A14" s="28"/>
      <c r="B14" s="35"/>
      <c r="C14" s="35"/>
      <c r="D14" s="35"/>
      <c r="E14" s="35"/>
      <c r="F14" s="28"/>
      <c r="G14" s="35"/>
      <c r="H14" s="28"/>
      <c r="I14" s="24"/>
      <c r="J14" s="29"/>
      <c r="K14" s="35"/>
      <c r="L14" s="29"/>
      <c r="M14" s="28"/>
    </row>
    <row r="15" spans="1:13">
      <c r="A15" s="28"/>
      <c r="B15" s="28"/>
      <c r="C15" s="28"/>
      <c r="D15" s="28"/>
      <c r="E15" s="28"/>
      <c r="F15" s="28"/>
      <c r="G15" s="28"/>
      <c r="H15" s="28"/>
      <c r="I15" s="24"/>
      <c r="J15" s="29"/>
      <c r="K15" s="35"/>
      <c r="L15" s="29"/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4"/>
      <c r="J16" s="29"/>
      <c r="K16" s="35"/>
      <c r="L16" s="29"/>
      <c r="M16" s="28"/>
    </row>
    <row r="17" spans="1:13">
      <c r="A17" s="28"/>
      <c r="B17" s="28"/>
      <c r="C17" s="28"/>
      <c r="D17" s="28"/>
      <c r="E17" s="35"/>
      <c r="F17" s="28"/>
      <c r="G17" s="28"/>
      <c r="H17" s="28"/>
      <c r="I17" s="24"/>
      <c r="J17" s="29"/>
      <c r="K17" s="35"/>
      <c r="L17" s="29"/>
      <c r="M17" s="28"/>
    </row>
    <row r="18" spans="1:13">
      <c r="A18" s="28"/>
      <c r="B18" s="28"/>
      <c r="C18" s="28"/>
      <c r="D18" s="28"/>
      <c r="E18" s="35"/>
      <c r="F18" s="28"/>
      <c r="G18" s="28"/>
      <c r="H18" s="28"/>
      <c r="I18" s="24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8"/>
      <c r="H19" s="28"/>
      <c r="I19" s="24"/>
      <c r="J19" s="29"/>
      <c r="K19" s="35"/>
      <c r="L19" s="29"/>
      <c r="M19" s="28"/>
    </row>
    <row r="20" spans="1:13">
      <c r="A20" s="28"/>
      <c r="B20" s="28"/>
      <c r="C20" s="28"/>
      <c r="D20" s="28"/>
      <c r="E20" s="35"/>
      <c r="F20" s="28"/>
      <c r="G20" s="28"/>
      <c r="H20" s="28"/>
      <c r="I20" s="24"/>
      <c r="J20" s="29"/>
      <c r="K20" s="35"/>
      <c r="L20" s="29"/>
      <c r="M20" s="28"/>
    </row>
    <row r="21" spans="1:13">
      <c r="A21" s="28"/>
      <c r="B21" s="28"/>
      <c r="C21" s="28"/>
      <c r="D21" s="28"/>
      <c r="E21" s="35"/>
      <c r="F21" s="28"/>
      <c r="G21" s="28"/>
      <c r="H21" s="28"/>
      <c r="I21" s="28"/>
      <c r="J21" s="28"/>
      <c r="K21" s="29"/>
      <c r="L21" s="35"/>
      <c r="M21" s="29"/>
    </row>
    <row r="22" spans="1:13">
      <c r="A22" s="28"/>
      <c r="C22" s="35"/>
      <c r="D22" s="35"/>
      <c r="E22" s="35"/>
      <c r="F22" s="28"/>
      <c r="G22" s="24"/>
      <c r="H22" s="28"/>
      <c r="I22" s="28"/>
      <c r="J22" s="28"/>
      <c r="K22" s="29"/>
      <c r="L22" s="35"/>
      <c r="M22" s="29"/>
    </row>
    <row r="23" spans="1:13">
      <c r="A23" s="28"/>
      <c r="B23" s="28"/>
      <c r="C23" s="28"/>
      <c r="D23" s="28"/>
      <c r="E23" s="35"/>
      <c r="F23" s="28"/>
      <c r="G23" s="24"/>
      <c r="H23" s="28"/>
      <c r="I23" s="28"/>
      <c r="J23" s="28"/>
      <c r="K23" s="29"/>
      <c r="L23" s="35"/>
      <c r="M23" s="29"/>
    </row>
    <row r="24" spans="1:13">
      <c r="A24" s="28"/>
      <c r="B24" s="28"/>
      <c r="C24" s="28"/>
      <c r="D24" s="28"/>
      <c r="E24" s="35"/>
      <c r="F24" s="28"/>
      <c r="G24" s="28"/>
      <c r="H24" s="28"/>
      <c r="I24" s="28"/>
      <c r="J24" s="28"/>
      <c r="K24" s="29"/>
      <c r="L24" s="35"/>
      <c r="M24" s="29"/>
    </row>
    <row r="25" spans="1:13">
      <c r="A25" s="28"/>
      <c r="B25" s="28"/>
      <c r="C25" s="28"/>
      <c r="D25" s="28"/>
      <c r="E25" s="35"/>
      <c r="F25" s="28"/>
      <c r="G25" s="28"/>
      <c r="H25" s="28"/>
      <c r="I25" s="28"/>
      <c r="J25" s="28"/>
      <c r="K25" s="29"/>
      <c r="L25" s="35"/>
      <c r="M25" s="29"/>
    </row>
  </sheetData>
  <sortState ref="B6:L20">
    <sortCondition descending="1" ref="H6:H20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A2" sqref="A2"/>
    </sheetView>
  </sheetViews>
  <sheetFormatPr baseColWidth="10" defaultRowHeight="12.75"/>
  <cols>
    <col min="1" max="1" width="4.5703125" customWidth="1"/>
    <col min="2" max="2" width="7.42578125" customWidth="1"/>
    <col min="3" max="3" width="19.85546875" customWidth="1"/>
    <col min="4" max="4" width="10.7109375" customWidth="1"/>
    <col min="5" max="5" width="6.5703125" customWidth="1"/>
    <col min="6" max="6" width="7.5703125" customWidth="1"/>
    <col min="7" max="7" width="5.140625" customWidth="1"/>
    <col min="8" max="8" width="7.28515625" customWidth="1"/>
    <col min="9" max="9" width="2.7109375" customWidth="1"/>
    <col min="10" max="10" width="9" customWidth="1"/>
    <col min="11" max="11" width="6.42578125" customWidth="1"/>
    <col min="12" max="12" width="0" hidden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295</v>
      </c>
      <c r="J1" t="s">
        <v>8</v>
      </c>
      <c r="K1" t="s">
        <v>9</v>
      </c>
      <c r="L1" t="s">
        <v>10</v>
      </c>
    </row>
    <row r="2" spans="1:13">
      <c r="A2" s="28"/>
      <c r="B2" s="28"/>
      <c r="C2" s="28"/>
      <c r="D2" s="28"/>
      <c r="E2" s="35"/>
      <c r="F2" s="28"/>
      <c r="G2" s="28"/>
      <c r="H2" s="28"/>
      <c r="I2" s="28"/>
      <c r="J2" s="29"/>
      <c r="K2" s="35"/>
      <c r="L2" s="29">
        <f>IF(J2&lt;0,0,J2)</f>
        <v>0</v>
      </c>
      <c r="M2" s="28"/>
    </row>
    <row r="3" spans="1:13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>
        <f>IF(J3&gt;38,38,J3)</f>
        <v>0</v>
      </c>
      <c r="M3" s="28"/>
    </row>
    <row r="4" spans="1:13">
      <c r="A4" s="28"/>
      <c r="B4" s="28"/>
      <c r="C4" s="28"/>
      <c r="D4" s="28"/>
      <c r="E4" s="35"/>
      <c r="F4" s="28"/>
      <c r="G4" s="24"/>
      <c r="H4" s="28"/>
      <c r="I4" s="28"/>
      <c r="J4" s="29"/>
      <c r="K4" s="35"/>
      <c r="L4" s="29">
        <f>IF(J4&lt;0,0,J4)</f>
        <v>0</v>
      </c>
      <c r="M4" s="28"/>
    </row>
    <row r="5" spans="1:13">
      <c r="A5" s="28"/>
      <c r="B5" s="28"/>
      <c r="C5" s="28"/>
      <c r="D5" s="28"/>
      <c r="E5" s="35"/>
      <c r="F5" s="28"/>
      <c r="G5" s="24"/>
      <c r="H5" s="28"/>
      <c r="I5" s="28"/>
      <c r="J5" s="29"/>
      <c r="K5" s="35"/>
      <c r="L5" s="29">
        <f>IF(J5&lt;0,0,J5)</f>
        <v>0</v>
      </c>
      <c r="M5" s="24"/>
    </row>
    <row r="6" spans="1:13">
      <c r="A6" s="28"/>
      <c r="B6" s="28"/>
      <c r="C6" s="28"/>
      <c r="D6" s="28"/>
      <c r="E6" s="24"/>
      <c r="F6" s="28"/>
      <c r="G6" s="28"/>
      <c r="H6" s="28"/>
      <c r="I6" s="28"/>
      <c r="J6" s="29"/>
      <c r="K6" s="28"/>
      <c r="L6" s="29">
        <f>IF(J6&lt;0,0,J6)</f>
        <v>0</v>
      </c>
      <c r="M6" s="28"/>
    </row>
    <row r="7" spans="1:13">
      <c r="A7" s="28"/>
      <c r="B7" s="28"/>
      <c r="C7" s="28"/>
      <c r="E7" s="35"/>
      <c r="F7" s="28"/>
      <c r="G7" s="24"/>
      <c r="H7" s="28"/>
      <c r="I7" s="28"/>
      <c r="J7" s="29"/>
      <c r="K7" s="35"/>
      <c r="L7" s="29">
        <f>IF(J7&lt;0,0,J7)</f>
        <v>0</v>
      </c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8"/>
      <c r="J8" s="29"/>
      <c r="K8" s="35"/>
      <c r="L8" s="29">
        <f>IF(J8&gt;38,38,J8)</f>
        <v>0</v>
      </c>
      <c r="M8" s="28"/>
    </row>
    <row r="9" spans="1:13">
      <c r="A9" s="28"/>
      <c r="B9" s="28"/>
      <c r="C9" s="28"/>
      <c r="D9" s="28"/>
      <c r="E9" s="35"/>
      <c r="F9" s="28"/>
      <c r="G9" s="28"/>
      <c r="H9" s="28"/>
      <c r="I9" s="28"/>
      <c r="J9" s="29"/>
      <c r="K9" s="28"/>
      <c r="L9" s="29">
        <f>IF(J9&gt;38,38,J9)</f>
        <v>0</v>
      </c>
      <c r="M9" s="28"/>
    </row>
    <row r="10" spans="1:13">
      <c r="A10" s="28"/>
      <c r="B10" s="28"/>
      <c r="C10" s="28"/>
      <c r="D10" s="28"/>
      <c r="E10" s="35"/>
      <c r="F10" s="28"/>
      <c r="G10" s="28"/>
      <c r="H10" s="28"/>
      <c r="I10" s="28"/>
      <c r="J10" s="29"/>
      <c r="K10" s="35"/>
      <c r="L10" s="29">
        <f>IF(J10&gt;38,38,J10)</f>
        <v>0</v>
      </c>
      <c r="M10" s="28"/>
    </row>
    <row r="11" spans="1:13">
      <c r="A11" s="28"/>
      <c r="B11" s="28"/>
      <c r="C11" s="35"/>
      <c r="D11" s="35"/>
      <c r="E11" s="35"/>
      <c r="F11" s="28"/>
      <c r="G11" s="24"/>
      <c r="H11" s="28"/>
      <c r="I11" s="28"/>
      <c r="J11" s="29"/>
      <c r="K11" s="35"/>
      <c r="L11" s="29">
        <f>IF(J11&gt;38,38,J11)</f>
        <v>0</v>
      </c>
      <c r="M11" s="28"/>
    </row>
    <row r="12" spans="1:13">
      <c r="A12" s="28"/>
      <c r="B12" s="28"/>
      <c r="C12" s="28"/>
      <c r="D12" s="28"/>
      <c r="E12" s="35"/>
      <c r="F12" s="28"/>
      <c r="G12" s="28"/>
      <c r="H12" s="28"/>
      <c r="I12" s="28"/>
      <c r="J12" s="29"/>
      <c r="K12" s="35"/>
      <c r="L12" s="29">
        <f>IF(J12&lt;0,0,J12)</f>
        <v>0</v>
      </c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>
        <f>IF(J13&lt;0,0,J13)</f>
        <v>0</v>
      </c>
      <c r="M13" s="28"/>
    </row>
    <row r="14" spans="1:13">
      <c r="A14" s="28"/>
      <c r="B14" s="35"/>
      <c r="C14" s="35"/>
      <c r="D14" s="35"/>
      <c r="E14" s="35"/>
      <c r="F14" s="28"/>
      <c r="G14" s="35"/>
      <c r="H14" s="28"/>
      <c r="I14" s="28"/>
      <c r="J14" s="29"/>
      <c r="K14" s="35"/>
      <c r="L14" s="29">
        <f>IF(J14&gt;38,38,J14)</f>
        <v>0</v>
      </c>
      <c r="M14" s="28"/>
    </row>
    <row r="15" spans="1:13">
      <c r="A15" s="28"/>
      <c r="B15" s="28"/>
      <c r="C15" s="28"/>
      <c r="D15" s="28"/>
      <c r="E15" s="35"/>
      <c r="F15" s="28"/>
      <c r="G15" s="28"/>
      <c r="H15" s="28"/>
      <c r="I15" s="28"/>
      <c r="J15" s="29"/>
      <c r="K15" s="35"/>
      <c r="L15" s="29">
        <f>IF(J15&gt;38,38,J15)</f>
        <v>0</v>
      </c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8"/>
      <c r="J16" s="29"/>
      <c r="K16" s="35"/>
      <c r="L16" s="29">
        <f>IF(J16&lt;0,0,J16)</f>
        <v>0</v>
      </c>
      <c r="M16" s="28"/>
    </row>
    <row r="17" spans="1:13">
      <c r="A17" s="28"/>
      <c r="B17" s="24"/>
      <c r="C17" s="24"/>
      <c r="D17" s="24"/>
      <c r="E17" s="35"/>
      <c r="F17" s="28"/>
      <c r="G17" s="24"/>
      <c r="H17" s="28"/>
      <c r="I17" s="28"/>
      <c r="J17" s="29"/>
      <c r="K17" s="35"/>
      <c r="L17" s="29">
        <f>IF(J17&gt;38,38,J17)</f>
        <v>0</v>
      </c>
      <c r="M17" s="28"/>
    </row>
    <row r="18" spans="1:13">
      <c r="A18" s="28"/>
      <c r="B18" s="28"/>
      <c r="C18" s="28"/>
      <c r="D18" s="24"/>
      <c r="E18" s="35"/>
      <c r="F18" s="28"/>
      <c r="G18" s="24"/>
      <c r="H18" s="28"/>
      <c r="I18" s="28"/>
      <c r="J18" s="29"/>
      <c r="K18" s="35"/>
      <c r="L18" s="29">
        <f>IF(J18&lt;0,0,J18)</f>
        <v>0</v>
      </c>
      <c r="M18" s="28"/>
    </row>
    <row r="19" spans="1:13">
      <c r="A19" s="28"/>
      <c r="B19" s="24"/>
      <c r="C19" s="24"/>
      <c r="E19" s="24"/>
      <c r="F19" s="28"/>
      <c r="G19" s="24"/>
      <c r="H19" s="24"/>
      <c r="I19" s="24"/>
      <c r="J19" s="25"/>
      <c r="K19" s="35"/>
      <c r="L19" s="25">
        <f>IF(J19&gt;38,38,J19)</f>
        <v>0</v>
      </c>
      <c r="M19" s="28"/>
    </row>
    <row r="20" spans="1:13">
      <c r="A20" s="28"/>
      <c r="B20" s="24"/>
      <c r="C20" s="24"/>
      <c r="D20" s="24"/>
      <c r="E20" s="35"/>
      <c r="F20" s="28"/>
      <c r="G20" s="28"/>
      <c r="H20" s="28"/>
      <c r="I20" s="28"/>
      <c r="J20" s="29"/>
      <c r="K20" s="35"/>
      <c r="L20" s="29">
        <f>IF(J20&lt;0,0,J20)</f>
        <v>0</v>
      </c>
      <c r="M20" s="28"/>
    </row>
    <row r="21" spans="1:13">
      <c r="A21" s="28"/>
      <c r="B21" s="28"/>
      <c r="C21" s="28"/>
      <c r="D21" s="28"/>
      <c r="E21" s="35"/>
      <c r="F21" s="28"/>
      <c r="G21" s="24"/>
      <c r="H21" s="28"/>
      <c r="I21" s="28"/>
      <c r="J21" s="29"/>
      <c r="K21" s="35"/>
      <c r="L21" s="29">
        <f>IF(J21&lt;0,0,J21)</f>
        <v>0</v>
      </c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>
        <f>IF(J22&lt;0,0,J22)</f>
        <v>0</v>
      </c>
      <c r="M22" s="28"/>
    </row>
    <row r="23" spans="1:13">
      <c r="A23" s="28"/>
      <c r="B23" s="28"/>
      <c r="C23" s="24"/>
      <c r="D23" s="28"/>
      <c r="E23" s="35"/>
      <c r="F23" s="28"/>
      <c r="G23" s="28"/>
      <c r="H23" s="28"/>
      <c r="I23" s="28"/>
      <c r="J23" s="29"/>
      <c r="K23" s="35"/>
      <c r="L23" s="29">
        <f t="shared" ref="L23:L28" si="0">IF(J23&gt;38,38,J23)</f>
        <v>0</v>
      </c>
      <c r="M23" s="28"/>
    </row>
    <row r="24" spans="1:13">
      <c r="A24" s="28"/>
      <c r="B24" s="35"/>
      <c r="C24" s="35"/>
      <c r="D24" s="35"/>
      <c r="E24" s="35"/>
      <c r="F24" s="28"/>
      <c r="G24" s="24"/>
      <c r="H24" s="28"/>
      <c r="I24" s="28"/>
      <c r="J24" s="29"/>
      <c r="K24" s="35"/>
      <c r="L24" s="29">
        <f t="shared" si="0"/>
        <v>0</v>
      </c>
      <c r="M24" s="28"/>
    </row>
    <row r="25" spans="1:13">
      <c r="A25" s="28"/>
      <c r="B25" s="35"/>
      <c r="C25" s="35"/>
      <c r="D25" s="35"/>
      <c r="E25" s="35"/>
      <c r="F25" s="28"/>
      <c r="G25" s="35"/>
      <c r="H25" s="28"/>
      <c r="I25" s="28"/>
      <c r="J25" s="29"/>
      <c r="K25" s="35"/>
      <c r="L25" s="29">
        <f t="shared" si="0"/>
        <v>0</v>
      </c>
      <c r="M25" s="28"/>
    </row>
    <row r="26" spans="1:13">
      <c r="A26" s="28"/>
      <c r="B26" s="24"/>
      <c r="C26" s="24"/>
      <c r="D26" s="24"/>
      <c r="E26" s="35"/>
      <c r="F26" s="28"/>
      <c r="G26" s="24"/>
      <c r="H26" s="28"/>
      <c r="I26" s="28"/>
      <c r="J26" s="29"/>
      <c r="K26" s="35"/>
      <c r="L26" s="29">
        <f t="shared" si="0"/>
        <v>0</v>
      </c>
      <c r="M26" s="28"/>
    </row>
    <row r="27" spans="1:13">
      <c r="A27" s="28"/>
      <c r="B27" s="35"/>
      <c r="C27" s="35"/>
      <c r="D27" s="35"/>
      <c r="E27" s="35"/>
      <c r="F27" s="28"/>
      <c r="G27" s="24"/>
      <c r="H27" s="28"/>
      <c r="I27" s="24"/>
      <c r="J27" s="29"/>
      <c r="K27" s="35"/>
      <c r="L27" s="29">
        <f t="shared" si="0"/>
        <v>0</v>
      </c>
      <c r="M27" s="28"/>
    </row>
    <row r="28" spans="1:13">
      <c r="A28" s="28"/>
      <c r="B28" s="35"/>
      <c r="C28" s="35"/>
      <c r="D28" s="35"/>
      <c r="E28" s="35"/>
      <c r="F28" s="28"/>
      <c r="G28" s="28"/>
      <c r="H28" s="28"/>
      <c r="I28" s="28"/>
      <c r="J28" s="29"/>
      <c r="K28" s="35"/>
      <c r="L28" s="29">
        <f t="shared" si="0"/>
        <v>0</v>
      </c>
      <c r="M28" s="28"/>
    </row>
    <row r="29" spans="1:13">
      <c r="A29" s="28"/>
      <c r="B29" s="28"/>
      <c r="C29" s="28"/>
      <c r="D29" s="28"/>
      <c r="E29" s="35"/>
      <c r="F29" s="28"/>
      <c r="G29" s="24"/>
      <c r="H29" s="28"/>
      <c r="I29" s="28"/>
      <c r="J29" s="29"/>
      <c r="K29" s="35"/>
      <c r="L29" s="29">
        <f>IF(J29&lt;0,0,J29)</f>
        <v>0</v>
      </c>
      <c r="M29" s="28"/>
    </row>
    <row r="30" spans="1:13">
      <c r="A30" s="28"/>
      <c r="B30" s="24"/>
      <c r="C30" s="24"/>
      <c r="D30" s="24"/>
      <c r="E30" s="35"/>
      <c r="F30" s="28"/>
      <c r="G30" s="28"/>
      <c r="H30" s="28"/>
      <c r="I30" s="28"/>
      <c r="J30" s="29"/>
      <c r="K30" s="35"/>
      <c r="L30" s="29">
        <f t="shared" ref="L30:L39" si="1">IF(J30&gt;38,38,J30)</f>
        <v>0</v>
      </c>
      <c r="M30" s="28"/>
    </row>
    <row r="31" spans="1:13">
      <c r="A31" s="28"/>
      <c r="B31" s="28"/>
      <c r="C31" s="28"/>
      <c r="D31" s="28"/>
      <c r="E31" s="28"/>
      <c r="F31" s="28"/>
      <c r="G31" s="28"/>
      <c r="H31" s="28"/>
      <c r="I31" s="28"/>
      <c r="J31" s="29"/>
      <c r="K31" s="35"/>
      <c r="L31" s="29">
        <f t="shared" si="1"/>
        <v>0</v>
      </c>
      <c r="M31" s="28"/>
    </row>
    <row r="32" spans="1:13">
      <c r="A32" s="28"/>
      <c r="B32" s="35"/>
      <c r="C32" s="35"/>
      <c r="D32" s="35"/>
      <c r="E32" s="35"/>
      <c r="F32" s="28"/>
      <c r="G32" s="28"/>
      <c r="H32" s="28"/>
      <c r="I32" s="28"/>
      <c r="J32" s="29"/>
      <c r="K32" s="35"/>
      <c r="L32" s="29">
        <f t="shared" si="1"/>
        <v>0</v>
      </c>
      <c r="M32" s="28"/>
    </row>
    <row r="33" spans="1:13">
      <c r="A33" s="28"/>
      <c r="B33" s="24"/>
      <c r="C33" s="24"/>
      <c r="D33" s="24"/>
      <c r="E33" s="24"/>
      <c r="F33" s="28"/>
      <c r="G33" s="24"/>
      <c r="H33" s="24"/>
      <c r="I33" s="24"/>
      <c r="J33" s="25"/>
      <c r="K33" s="35"/>
      <c r="L33" s="25">
        <f t="shared" si="1"/>
        <v>0</v>
      </c>
      <c r="M33" s="28"/>
    </row>
    <row r="34" spans="1:13">
      <c r="A34" s="28"/>
      <c r="B34" s="28"/>
      <c r="C34" s="28"/>
      <c r="D34" s="28"/>
      <c r="E34" s="35"/>
      <c r="F34" s="28"/>
      <c r="G34" s="28"/>
      <c r="H34" s="28"/>
      <c r="I34" s="28"/>
      <c r="J34" s="29"/>
      <c r="K34" s="35"/>
      <c r="L34" s="29">
        <f t="shared" si="1"/>
        <v>0</v>
      </c>
      <c r="M34" s="28"/>
    </row>
    <row r="35" spans="1:13">
      <c r="A35" s="28"/>
      <c r="B35" s="28"/>
      <c r="C35" s="28"/>
      <c r="D35" s="28"/>
      <c r="E35" s="35"/>
      <c r="F35" s="28"/>
      <c r="G35" s="24"/>
      <c r="H35" s="28"/>
      <c r="I35" s="28"/>
      <c r="J35" s="29"/>
      <c r="K35" s="35"/>
      <c r="L35" s="29">
        <f t="shared" si="1"/>
        <v>0</v>
      </c>
      <c r="M35" s="28"/>
    </row>
    <row r="36" spans="1:13">
      <c r="A36" s="28"/>
      <c r="B36" s="28"/>
      <c r="C36" s="28"/>
      <c r="D36" s="28"/>
      <c r="E36" s="35"/>
      <c r="F36" s="28"/>
      <c r="G36" s="28"/>
      <c r="H36" s="28"/>
      <c r="I36" s="28"/>
      <c r="J36" s="29"/>
      <c r="K36" s="35"/>
      <c r="L36" s="29">
        <f t="shared" si="1"/>
        <v>0</v>
      </c>
      <c r="M36" s="28"/>
    </row>
    <row r="37" spans="1:13">
      <c r="A37" s="28"/>
      <c r="B37" s="28"/>
      <c r="C37" s="28"/>
      <c r="D37" s="28"/>
      <c r="E37" s="35"/>
      <c r="F37" s="28"/>
      <c r="G37" s="28"/>
      <c r="H37" s="28"/>
      <c r="I37" s="28"/>
      <c r="J37" s="29"/>
      <c r="K37" s="35"/>
      <c r="L37" s="29">
        <f t="shared" si="1"/>
        <v>0</v>
      </c>
      <c r="M37" s="28"/>
    </row>
    <row r="38" spans="1:13">
      <c r="A38" s="28"/>
      <c r="B38" s="28"/>
      <c r="C38" s="24"/>
      <c r="D38" s="28"/>
      <c r="E38" s="28"/>
      <c r="F38" s="28"/>
      <c r="G38" s="24"/>
      <c r="H38" s="28"/>
      <c r="I38" s="28"/>
      <c r="J38" s="29"/>
      <c r="K38" s="35"/>
      <c r="L38" s="29">
        <f t="shared" si="1"/>
        <v>0</v>
      </c>
      <c r="M38" s="28"/>
    </row>
    <row r="39" spans="1:13">
      <c r="A39" s="28"/>
      <c r="B39" s="28"/>
      <c r="C39" s="28"/>
      <c r="D39" s="24"/>
      <c r="E39" s="35"/>
      <c r="F39" s="28"/>
      <c r="G39" s="28"/>
      <c r="H39" s="28"/>
      <c r="I39" s="28"/>
      <c r="J39" s="29"/>
      <c r="K39" s="35"/>
      <c r="L39" s="29">
        <f t="shared" si="1"/>
        <v>0</v>
      </c>
      <c r="M39" s="28"/>
    </row>
    <row r="40" spans="1:13">
      <c r="A40" s="28"/>
      <c r="B40" s="28"/>
      <c r="C40" s="28"/>
      <c r="D40" s="28"/>
      <c r="E40" s="35"/>
      <c r="F40" s="28"/>
      <c r="G40" s="28"/>
      <c r="H40" s="28"/>
      <c r="I40" s="28"/>
      <c r="J40" s="29"/>
      <c r="K40" s="35"/>
      <c r="L40" s="29">
        <f>IF(J40&lt;0,0,J40)</f>
        <v>0</v>
      </c>
      <c r="M40" s="28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R39"/>
  <sheetViews>
    <sheetView topLeftCell="B1" workbookViewId="0">
      <selection activeCell="B6" sqref="B6"/>
    </sheetView>
  </sheetViews>
  <sheetFormatPr baseColWidth="10" defaultColWidth="9.140625" defaultRowHeight="12.75"/>
  <cols>
    <col min="1" max="1" width="4.140625" hidden="1" customWidth="1"/>
    <col min="2" max="2" width="20.42578125" customWidth="1"/>
    <col min="3" max="3" width="10.42578125" customWidth="1"/>
    <col min="4" max="17" width="6.5703125" customWidth="1"/>
    <col min="18" max="18" width="7.28515625" customWidth="1"/>
  </cols>
  <sheetData>
    <row r="1" spans="1:18" ht="25.5">
      <c r="A1" s="2" t="s">
        <v>388</v>
      </c>
      <c r="B1" s="2"/>
    </row>
    <row r="2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>
      <c r="A3" s="3" t="s">
        <v>0</v>
      </c>
      <c r="B3" s="3" t="s">
        <v>2</v>
      </c>
      <c r="C3" s="3" t="s">
        <v>3</v>
      </c>
      <c r="D3" s="58" t="s">
        <v>443</v>
      </c>
      <c r="E3" s="58" t="s">
        <v>444</v>
      </c>
      <c r="F3" s="58" t="s">
        <v>445</v>
      </c>
      <c r="G3" s="58" t="s">
        <v>446</v>
      </c>
      <c r="H3" s="58" t="s">
        <v>447</v>
      </c>
      <c r="I3" s="58" t="s">
        <v>448</v>
      </c>
      <c r="J3" s="58" t="s">
        <v>449</v>
      </c>
      <c r="K3" s="58" t="s">
        <v>450</v>
      </c>
      <c r="L3" s="58" t="s">
        <v>451</v>
      </c>
      <c r="M3" s="58" t="s">
        <v>452</v>
      </c>
      <c r="N3" s="58" t="s">
        <v>453</v>
      </c>
      <c r="O3" s="58" t="s">
        <v>454</v>
      </c>
      <c r="P3" s="58" t="s">
        <v>455</v>
      </c>
      <c r="Q3" s="3"/>
    </row>
    <row r="4" spans="1:18">
      <c r="A4" s="6"/>
      <c r="B4" s="6"/>
      <c r="C4" s="6"/>
      <c r="D4" s="10" t="s">
        <v>426</v>
      </c>
      <c r="E4" s="59" t="s">
        <v>456</v>
      </c>
      <c r="F4" s="10" t="s">
        <v>427</v>
      </c>
      <c r="G4" s="10" t="s">
        <v>428</v>
      </c>
      <c r="H4" s="59" t="s">
        <v>17</v>
      </c>
      <c r="I4" s="10" t="s">
        <v>429</v>
      </c>
      <c r="J4" s="10" t="s">
        <v>430</v>
      </c>
      <c r="K4" s="10" t="s">
        <v>426</v>
      </c>
      <c r="L4" s="10" t="s">
        <v>428</v>
      </c>
      <c r="M4" s="59" t="s">
        <v>457</v>
      </c>
      <c r="N4" s="59" t="s">
        <v>17</v>
      </c>
      <c r="O4" s="10" t="s">
        <v>431</v>
      </c>
      <c r="P4" s="10" t="s">
        <v>428</v>
      </c>
      <c r="Q4" s="3"/>
      <c r="R4" s="24" t="s">
        <v>376</v>
      </c>
    </row>
    <row r="5" spans="1:18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" t="s">
        <v>293</v>
      </c>
      <c r="R5" s="55" t="s">
        <v>377</v>
      </c>
    </row>
    <row r="6" spans="1:18">
      <c r="A6" s="3"/>
      <c r="B6" s="9" t="s">
        <v>375</v>
      </c>
      <c r="C6" s="9" t="s">
        <v>19</v>
      </c>
      <c r="D6" s="10">
        <v>2</v>
      </c>
      <c r="E6" s="10"/>
      <c r="F6" s="10"/>
      <c r="G6" s="10">
        <v>2</v>
      </c>
      <c r="H6" s="10">
        <v>2</v>
      </c>
      <c r="I6" s="10"/>
      <c r="J6" s="10">
        <v>1</v>
      </c>
      <c r="K6" s="11">
        <v>2</v>
      </c>
      <c r="L6" s="10">
        <v>2</v>
      </c>
      <c r="M6" s="10">
        <v>2</v>
      </c>
      <c r="N6" s="10"/>
      <c r="O6" s="10"/>
      <c r="P6" s="10"/>
      <c r="Q6" s="8">
        <f t="shared" ref="Q6:Q13" si="0">SUM(D6:P6)</f>
        <v>13</v>
      </c>
      <c r="R6">
        <v>5</v>
      </c>
    </row>
    <row r="7" spans="1:18">
      <c r="A7" s="3"/>
      <c r="B7" s="9" t="s">
        <v>46</v>
      </c>
      <c r="C7" s="9" t="s">
        <v>24</v>
      </c>
      <c r="D7" s="10">
        <v>1</v>
      </c>
      <c r="E7" s="10">
        <v>2</v>
      </c>
      <c r="F7" s="10">
        <v>2</v>
      </c>
      <c r="G7" s="10"/>
      <c r="H7" s="10"/>
      <c r="I7" s="10"/>
      <c r="J7" s="10"/>
      <c r="K7" s="11">
        <v>1</v>
      </c>
      <c r="L7" s="10">
        <v>2</v>
      </c>
      <c r="M7" s="10"/>
      <c r="N7" s="10"/>
      <c r="O7" s="10"/>
      <c r="P7" s="10">
        <v>2</v>
      </c>
      <c r="Q7" s="8">
        <f t="shared" si="0"/>
        <v>10</v>
      </c>
      <c r="R7">
        <v>4</v>
      </c>
    </row>
    <row r="8" spans="1:18">
      <c r="A8" s="3"/>
      <c r="B8" s="9" t="s">
        <v>133</v>
      </c>
      <c r="C8" s="9" t="s">
        <v>12</v>
      </c>
      <c r="D8" s="10"/>
      <c r="E8" s="10"/>
      <c r="F8" s="10"/>
      <c r="G8" s="10">
        <v>1</v>
      </c>
      <c r="H8" s="10">
        <v>2</v>
      </c>
      <c r="I8" s="10"/>
      <c r="J8" s="10"/>
      <c r="K8" s="11"/>
      <c r="L8" s="10">
        <v>1</v>
      </c>
      <c r="M8" s="10">
        <v>2</v>
      </c>
      <c r="N8" s="10"/>
      <c r="O8" s="10"/>
      <c r="P8" s="10"/>
      <c r="Q8" s="8">
        <f t="shared" si="0"/>
        <v>6</v>
      </c>
      <c r="R8">
        <v>3</v>
      </c>
    </row>
    <row r="9" spans="1:18" ht="13.5" thickBot="1">
      <c r="A9" s="3"/>
      <c r="B9" s="64" t="s">
        <v>484</v>
      </c>
      <c r="C9" s="64" t="s">
        <v>12</v>
      </c>
      <c r="D9" s="70"/>
      <c r="E9" s="70"/>
      <c r="F9" s="70"/>
      <c r="G9" s="70"/>
      <c r="H9" s="70"/>
      <c r="I9" s="70">
        <v>2</v>
      </c>
      <c r="J9" s="70">
        <v>2</v>
      </c>
      <c r="K9" s="70"/>
      <c r="L9" s="70"/>
      <c r="M9" s="70">
        <v>2</v>
      </c>
      <c r="N9" s="70"/>
      <c r="O9" s="70"/>
      <c r="P9" s="70"/>
      <c r="Q9" s="71">
        <f t="shared" si="0"/>
        <v>6</v>
      </c>
      <c r="R9" s="72">
        <v>3</v>
      </c>
    </row>
    <row r="10" spans="1:18">
      <c r="A10" s="3"/>
      <c r="B10" s="63" t="s">
        <v>419</v>
      </c>
      <c r="C10" s="63" t="s">
        <v>24</v>
      </c>
      <c r="D10" s="67">
        <v>1</v>
      </c>
      <c r="E10" s="67"/>
      <c r="F10" s="67"/>
      <c r="G10" s="67"/>
      <c r="H10" s="67"/>
      <c r="I10" s="67"/>
      <c r="J10" s="67"/>
      <c r="K10" s="68">
        <v>1</v>
      </c>
      <c r="L10" s="67"/>
      <c r="M10" s="67"/>
      <c r="N10" s="67"/>
      <c r="O10" s="67"/>
      <c r="P10" s="67"/>
      <c r="Q10" s="69">
        <f t="shared" si="0"/>
        <v>2</v>
      </c>
      <c r="R10">
        <v>2</v>
      </c>
    </row>
    <row r="11" spans="1:18">
      <c r="A11" s="3"/>
      <c r="B11" s="9" t="s">
        <v>403</v>
      </c>
      <c r="C11" s="9" t="s">
        <v>17</v>
      </c>
      <c r="D11" s="10"/>
      <c r="E11" s="10"/>
      <c r="F11" s="10"/>
      <c r="G11" s="10"/>
      <c r="H11" s="10"/>
      <c r="I11" s="10">
        <v>2</v>
      </c>
      <c r="J11" s="10"/>
      <c r="K11" s="11"/>
      <c r="L11" s="10"/>
      <c r="M11" s="10"/>
      <c r="N11" s="10"/>
      <c r="O11" s="10"/>
      <c r="P11" s="10"/>
      <c r="Q11" s="8">
        <f t="shared" si="0"/>
        <v>2</v>
      </c>
      <c r="R11">
        <v>1</v>
      </c>
    </row>
    <row r="12" spans="1:18">
      <c r="A12" s="3"/>
      <c r="B12" s="9" t="s">
        <v>495</v>
      </c>
      <c r="C12" s="9" t="s">
        <v>19</v>
      </c>
      <c r="D12" s="10"/>
      <c r="E12" s="10"/>
      <c r="F12" s="10"/>
      <c r="G12" s="10">
        <v>2</v>
      </c>
      <c r="H12" s="10"/>
      <c r="I12" s="10"/>
      <c r="J12" s="10"/>
      <c r="K12" s="10"/>
      <c r="L12" s="10"/>
      <c r="M12" s="10"/>
      <c r="N12" s="10"/>
      <c r="O12" s="10"/>
      <c r="P12" s="10"/>
      <c r="Q12" s="8">
        <f t="shared" si="0"/>
        <v>2</v>
      </c>
      <c r="R12">
        <v>1</v>
      </c>
    </row>
    <row r="13" spans="1:18">
      <c r="A13" s="3"/>
      <c r="B13" s="3" t="s">
        <v>490</v>
      </c>
      <c r="C13" s="3" t="s">
        <v>19</v>
      </c>
      <c r="D13" s="3"/>
      <c r="E13" s="3"/>
      <c r="F13" s="3"/>
      <c r="G13" s="3"/>
      <c r="H13" s="3"/>
      <c r="I13" s="10"/>
      <c r="J13" s="10">
        <v>1</v>
      </c>
      <c r="K13" s="10"/>
      <c r="L13" s="10"/>
      <c r="M13" s="10"/>
      <c r="N13" s="10"/>
      <c r="O13" s="10"/>
      <c r="P13" s="3"/>
      <c r="Q13" s="8">
        <f t="shared" si="0"/>
        <v>1</v>
      </c>
      <c r="R13">
        <v>1</v>
      </c>
    </row>
    <row r="14" spans="1:18">
      <c r="A14" s="3"/>
      <c r="B14" s="9" t="s">
        <v>487</v>
      </c>
      <c r="C14" s="9" t="s">
        <v>34</v>
      </c>
      <c r="D14" s="10"/>
      <c r="E14" s="10"/>
      <c r="F14" s="10"/>
      <c r="G14" s="10"/>
      <c r="H14" s="10"/>
      <c r="I14" s="10"/>
      <c r="J14" s="10"/>
      <c r="K14" s="10"/>
      <c r="L14" s="10"/>
      <c r="M14" s="10">
        <v>1</v>
      </c>
      <c r="N14" s="10"/>
      <c r="O14" s="10"/>
      <c r="P14" s="10"/>
      <c r="Q14" s="8">
        <f t="shared" ref="Q14:Q18" si="1">SUM(D14:P14)</f>
        <v>1</v>
      </c>
      <c r="R14">
        <v>1</v>
      </c>
    </row>
    <row r="15" spans="1:18">
      <c r="A15" s="3"/>
      <c r="B15" s="9"/>
      <c r="C15" s="9"/>
      <c r="D15" s="10"/>
      <c r="E15" s="10"/>
      <c r="F15" s="10"/>
      <c r="G15" s="10"/>
      <c r="H15" s="10"/>
      <c r="I15" s="10"/>
      <c r="J15" s="10"/>
      <c r="K15" s="11"/>
      <c r="L15" s="10"/>
      <c r="M15" s="10"/>
      <c r="N15" s="65" t="s">
        <v>498</v>
      </c>
      <c r="O15" s="66"/>
      <c r="P15" s="10"/>
      <c r="Q15" s="8">
        <f t="shared" si="1"/>
        <v>0</v>
      </c>
    </row>
    <row r="16" spans="1:18">
      <c r="A16" s="3"/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8">
        <f t="shared" si="1"/>
        <v>0</v>
      </c>
    </row>
    <row r="17" spans="1:17">
      <c r="A17" s="3"/>
      <c r="B17" s="9"/>
      <c r="C17" s="9"/>
      <c r="D17" s="10"/>
      <c r="E17" s="10"/>
      <c r="F17" s="10"/>
      <c r="G17" s="10"/>
      <c r="H17" s="10"/>
      <c r="I17" s="10"/>
      <c r="J17" s="10"/>
      <c r="K17" s="11"/>
      <c r="L17" s="10"/>
      <c r="M17" s="10"/>
      <c r="N17" s="10"/>
      <c r="O17" s="10"/>
      <c r="P17" s="10"/>
      <c r="Q17" s="8">
        <f t="shared" si="1"/>
        <v>0</v>
      </c>
    </row>
    <row r="18" spans="1:17">
      <c r="A18" s="3"/>
      <c r="B18" s="9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8">
        <f t="shared" si="1"/>
        <v>0</v>
      </c>
    </row>
    <row r="19" spans="1:17">
      <c r="A19" s="3"/>
      <c r="B19" s="3"/>
      <c r="C19" s="3"/>
      <c r="D19" s="10"/>
      <c r="E19" s="10"/>
      <c r="F19" s="10"/>
      <c r="G19" s="10"/>
      <c r="H19" s="10"/>
      <c r="I19" s="10"/>
      <c r="J19" s="10"/>
      <c r="K19" s="11"/>
      <c r="L19" s="10"/>
      <c r="M19" s="10"/>
      <c r="N19" s="10"/>
      <c r="O19" s="10"/>
      <c r="P19" s="10"/>
      <c r="Q19" s="8">
        <f>SUM(D19:P19)</f>
        <v>0</v>
      </c>
    </row>
    <row r="20" spans="1:17">
      <c r="A20" s="3"/>
      <c r="B20" s="3"/>
      <c r="C20" s="3"/>
      <c r="D20" s="10"/>
      <c r="E20" s="10"/>
      <c r="F20" s="10"/>
      <c r="G20" s="10"/>
      <c r="H20" s="10"/>
      <c r="I20" s="10"/>
      <c r="J20" s="10"/>
      <c r="K20" s="11"/>
      <c r="L20" s="10"/>
      <c r="M20" s="10"/>
      <c r="N20" s="10"/>
      <c r="O20" s="10"/>
      <c r="P20" s="10"/>
      <c r="Q20" s="8">
        <f>SUM(D20:P20)</f>
        <v>0</v>
      </c>
    </row>
    <row r="21" spans="1:17">
      <c r="A21" s="3"/>
      <c r="B21" s="3"/>
      <c r="C21" s="3"/>
      <c r="D21" s="10"/>
      <c r="E21" s="10"/>
      <c r="F21" s="10"/>
      <c r="G21" s="10"/>
      <c r="H21" s="10"/>
      <c r="I21" s="10"/>
      <c r="J21" s="10"/>
      <c r="K21" s="11"/>
      <c r="L21" s="10"/>
      <c r="M21" s="10"/>
      <c r="N21" s="10"/>
      <c r="O21" s="10"/>
      <c r="P21" s="10"/>
      <c r="Q21" s="8">
        <f>SUM(D21:P21)</f>
        <v>0</v>
      </c>
    </row>
    <row r="22" spans="1:17">
      <c r="A22" s="3"/>
      <c r="B22" s="3"/>
      <c r="C22" s="3"/>
      <c r="D22" s="10"/>
      <c r="E22" s="10"/>
      <c r="F22" s="10"/>
      <c r="G22" s="10"/>
      <c r="H22" s="10"/>
      <c r="I22" s="10"/>
      <c r="J22" s="10"/>
      <c r="K22" s="11"/>
      <c r="L22" s="10"/>
      <c r="M22" s="10"/>
      <c r="N22" s="10"/>
      <c r="O22" s="10"/>
      <c r="P22" s="10"/>
      <c r="Q22" s="8">
        <f>SUM(D22:P22)</f>
        <v>0</v>
      </c>
    </row>
    <row r="23" spans="1:17">
      <c r="A23" s="3"/>
      <c r="B23" s="3"/>
      <c r="C23" s="3"/>
      <c r="D23" s="10"/>
      <c r="E23" s="10"/>
      <c r="F23" s="10"/>
      <c r="G23" s="10"/>
      <c r="H23" s="10"/>
      <c r="I23" s="10"/>
      <c r="J23" s="10"/>
      <c r="K23" s="11"/>
      <c r="L23" s="10"/>
      <c r="M23" s="10"/>
      <c r="N23" s="10"/>
      <c r="O23" s="10"/>
      <c r="P23" s="10"/>
      <c r="Q23" s="8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31" spans="1:17">
      <c r="Q31" s="1"/>
    </row>
    <row r="32" spans="1:17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"/>
    </row>
    <row r="33" spans="2:17"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1"/>
    </row>
    <row r="34" spans="2:17">
      <c r="B34" s="61"/>
      <c r="C34" s="62"/>
      <c r="D34" s="61"/>
      <c r="E34" s="61"/>
      <c r="F34" s="62"/>
      <c r="G34" s="61"/>
      <c r="H34" s="61"/>
      <c r="I34" s="61"/>
      <c r="J34" s="61"/>
      <c r="K34" s="62"/>
      <c r="L34" s="62"/>
      <c r="M34" s="61"/>
      <c r="N34" s="61"/>
      <c r="O34" s="61"/>
      <c r="P34" s="61"/>
      <c r="Q34" s="1"/>
    </row>
    <row r="35" spans="2:17">
      <c r="B35" s="19"/>
      <c r="C35" s="19"/>
      <c r="D35" s="19"/>
      <c r="E35" s="19"/>
      <c r="F35" s="19"/>
      <c r="G35" s="19"/>
      <c r="H35" s="19"/>
      <c r="I35" s="19"/>
      <c r="J35" s="19"/>
      <c r="K35" s="23"/>
      <c r="L35" s="19"/>
      <c r="M35" s="19"/>
      <c r="N35" s="19"/>
      <c r="O35" s="19"/>
      <c r="P35" s="19"/>
      <c r="Q35" s="1"/>
    </row>
    <row r="36" spans="2:17">
      <c r="K36" s="1"/>
      <c r="Q36" s="1"/>
    </row>
    <row r="37" spans="2:17">
      <c r="K37" s="1"/>
      <c r="Q37" s="1"/>
    </row>
    <row r="38" spans="2:17">
      <c r="K38" s="1"/>
      <c r="Q38" s="1"/>
    </row>
    <row r="39" spans="2:17">
      <c r="K39" s="1"/>
      <c r="Q39" s="1"/>
    </row>
  </sheetData>
  <sortState ref="B6:Q13">
    <sortCondition descending="1" ref="Q6:Q13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50"/>
  </sheetPr>
  <dimension ref="A1:Z129"/>
  <sheetViews>
    <sheetView tabSelected="1" zoomScaleNormal="100" workbookViewId="0">
      <selection activeCell="Q3" sqref="Q3"/>
    </sheetView>
  </sheetViews>
  <sheetFormatPr baseColWidth="10" defaultColWidth="9.140625" defaultRowHeight="12.75"/>
  <cols>
    <col min="1" max="1" width="4.42578125" customWidth="1"/>
    <col min="2" max="2" width="19.5703125" customWidth="1"/>
    <col min="3" max="3" width="5.140625" customWidth="1"/>
    <col min="4" max="16" width="6" customWidth="1"/>
    <col min="17" max="17" width="7" customWidth="1"/>
    <col min="19" max="19" width="7.140625" customWidth="1"/>
    <col min="22" max="22" width="8.28515625" customWidth="1"/>
    <col min="23" max="23" width="17.42578125" customWidth="1"/>
    <col min="24" max="24" width="15.140625" customWidth="1"/>
  </cols>
  <sheetData>
    <row r="1" spans="1:25" ht="25.5">
      <c r="A1" s="2" t="s">
        <v>388</v>
      </c>
      <c r="B1" s="2"/>
    </row>
    <row r="2" spans="1:25">
      <c r="A2" s="3" t="s">
        <v>0</v>
      </c>
      <c r="B2" s="3" t="s">
        <v>2</v>
      </c>
      <c r="C2" s="3" t="s">
        <v>3</v>
      </c>
      <c r="D2" s="58" t="s">
        <v>443</v>
      </c>
      <c r="E2" s="58" t="s">
        <v>444</v>
      </c>
      <c r="F2" s="58" t="s">
        <v>445</v>
      </c>
      <c r="G2" s="58" t="s">
        <v>446</v>
      </c>
      <c r="H2" s="58" t="s">
        <v>447</v>
      </c>
      <c r="I2" s="58" t="s">
        <v>448</v>
      </c>
      <c r="J2" s="58" t="s">
        <v>449</v>
      </c>
      <c r="K2" s="58" t="s">
        <v>450</v>
      </c>
      <c r="L2" s="58" t="s">
        <v>451</v>
      </c>
      <c r="M2" s="58" t="s">
        <v>452</v>
      </c>
      <c r="N2" s="58" t="s">
        <v>453</v>
      </c>
      <c r="O2" s="58" t="s">
        <v>454</v>
      </c>
      <c r="P2" s="58" t="s">
        <v>455</v>
      </c>
      <c r="Q2" s="3" t="s">
        <v>432</v>
      </c>
      <c r="R2" s="3" t="s">
        <v>291</v>
      </c>
      <c r="S2" s="3"/>
    </row>
    <row r="3" spans="1:25">
      <c r="A3" s="3"/>
      <c r="B3" s="3"/>
      <c r="C3" s="3"/>
      <c r="D3" s="59" t="s">
        <v>530</v>
      </c>
      <c r="E3" s="59" t="s">
        <v>426</v>
      </c>
      <c r="F3" s="59" t="s">
        <v>456</v>
      </c>
      <c r="G3" s="59" t="s">
        <v>538</v>
      </c>
      <c r="H3" s="59" t="s">
        <v>17</v>
      </c>
      <c r="I3" s="10" t="s">
        <v>428</v>
      </c>
      <c r="J3" s="59" t="s">
        <v>538</v>
      </c>
      <c r="K3" s="10" t="s">
        <v>24</v>
      </c>
      <c r="L3" s="59" t="s">
        <v>428</v>
      </c>
      <c r="M3" s="59" t="s">
        <v>577</v>
      </c>
      <c r="N3" s="59" t="s">
        <v>17</v>
      </c>
      <c r="O3" s="59" t="s">
        <v>34</v>
      </c>
      <c r="P3" s="59" t="s">
        <v>428</v>
      </c>
      <c r="Q3" s="3" t="s">
        <v>292</v>
      </c>
      <c r="R3" s="3" t="s">
        <v>433</v>
      </c>
      <c r="S3" s="3"/>
    </row>
    <row r="4" spans="1:25">
      <c r="A4" s="3"/>
      <c r="B4" s="3"/>
      <c r="C4" s="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"/>
      <c r="R4" s="3"/>
      <c r="S4" s="3"/>
      <c r="U4" s="28"/>
      <c r="V4" s="24"/>
      <c r="W4" s="24"/>
    </row>
    <row r="5" spans="1:25">
      <c r="A5" s="3">
        <v>1</v>
      </c>
      <c r="B5" s="9" t="s">
        <v>458</v>
      </c>
      <c r="C5" s="9" t="s">
        <v>440</v>
      </c>
      <c r="D5" s="9"/>
      <c r="E5" s="9">
        <v>2</v>
      </c>
      <c r="F5" s="9"/>
      <c r="G5" s="9"/>
      <c r="H5" s="9"/>
      <c r="I5" s="9"/>
      <c r="J5" s="9"/>
      <c r="K5" s="9">
        <v>3</v>
      </c>
      <c r="L5" s="9">
        <v>1</v>
      </c>
      <c r="M5" s="9"/>
      <c r="N5" s="9"/>
      <c r="O5" s="9"/>
      <c r="P5" s="9"/>
      <c r="Q5" s="36">
        <f>SUM(D5:P5)</f>
        <v>6</v>
      </c>
      <c r="R5" s="37">
        <f>Q5/COUNT(D5:P5)</f>
        <v>2</v>
      </c>
      <c r="S5" s="36">
        <f>COUNT(D5:P5)</f>
        <v>3</v>
      </c>
      <c r="U5" s="28"/>
      <c r="V5" s="28"/>
      <c r="W5" s="28"/>
      <c r="X5" s="28"/>
      <c r="Y5" s="28"/>
    </row>
    <row r="6" spans="1:25">
      <c r="A6" s="36">
        <v>2</v>
      </c>
      <c r="B6" s="9" t="s">
        <v>563</v>
      </c>
      <c r="C6" s="9" t="s">
        <v>435</v>
      </c>
      <c r="D6" s="9"/>
      <c r="E6" s="9"/>
      <c r="F6" s="9"/>
      <c r="G6" s="9"/>
      <c r="H6" s="9"/>
      <c r="I6" s="9"/>
      <c r="J6" s="9"/>
      <c r="K6" s="9">
        <v>1</v>
      </c>
      <c r="L6" s="9">
        <v>3</v>
      </c>
      <c r="M6" s="9"/>
      <c r="N6" s="9"/>
      <c r="O6" s="9"/>
      <c r="P6" s="9"/>
      <c r="Q6" s="36">
        <f>SUM(D6:P6)</f>
        <v>4</v>
      </c>
      <c r="R6" s="37">
        <f>Q6/COUNT(D6:P6)</f>
        <v>2</v>
      </c>
      <c r="S6" s="36">
        <f>COUNT(D6:P6)</f>
        <v>2</v>
      </c>
      <c r="U6" s="28"/>
      <c r="V6" s="28"/>
      <c r="W6" s="28"/>
      <c r="X6" s="24"/>
      <c r="Y6" s="28"/>
    </row>
    <row r="7" spans="1:25">
      <c r="A7" s="3">
        <v>3</v>
      </c>
      <c r="B7" s="9" t="s">
        <v>125</v>
      </c>
      <c r="C7" s="9" t="s">
        <v>442</v>
      </c>
      <c r="D7" s="9"/>
      <c r="E7" s="9"/>
      <c r="F7" s="9"/>
      <c r="G7" s="9">
        <v>1</v>
      </c>
      <c r="H7" s="9"/>
      <c r="I7" s="9"/>
      <c r="J7" s="9">
        <v>3</v>
      </c>
      <c r="K7" s="9"/>
      <c r="L7" s="9"/>
      <c r="M7" s="9"/>
      <c r="N7" s="9"/>
      <c r="O7" s="9"/>
      <c r="P7" s="9"/>
      <c r="Q7" s="36">
        <f>SUM(D7:P7)</f>
        <v>4</v>
      </c>
      <c r="R7" s="37">
        <f>Q7/COUNT(D7:P7)</f>
        <v>2</v>
      </c>
      <c r="S7" s="36">
        <f>COUNT(D7:P7)</f>
        <v>2</v>
      </c>
      <c r="U7" s="28"/>
      <c r="V7" s="28"/>
      <c r="W7" s="28"/>
      <c r="X7" s="24"/>
      <c r="Y7" s="28"/>
    </row>
    <row r="8" spans="1:25">
      <c r="A8" s="36">
        <v>4</v>
      </c>
      <c r="B8" s="9" t="s">
        <v>29</v>
      </c>
      <c r="C8" s="9" t="s">
        <v>438</v>
      </c>
      <c r="D8" s="9"/>
      <c r="E8" s="9">
        <v>1</v>
      </c>
      <c r="F8" s="9"/>
      <c r="G8" s="9"/>
      <c r="H8" s="9">
        <v>3</v>
      </c>
      <c r="I8" s="9"/>
      <c r="J8" s="9"/>
      <c r="K8" s="9">
        <v>4</v>
      </c>
      <c r="L8" s="9"/>
      <c r="M8" s="9"/>
      <c r="N8" s="9"/>
      <c r="O8" s="9"/>
      <c r="P8" s="9"/>
      <c r="Q8" s="36">
        <f>SUM(D8:P8)</f>
        <v>8</v>
      </c>
      <c r="R8" s="37">
        <f>Q8/COUNT(D8:P8)</f>
        <v>2.6666666666666665</v>
      </c>
      <c r="S8" s="36">
        <f>COUNT(D8:P8)</f>
        <v>3</v>
      </c>
      <c r="U8" s="28"/>
      <c r="V8" s="28"/>
      <c r="W8" s="28"/>
      <c r="X8" s="28"/>
      <c r="Y8" s="28"/>
    </row>
    <row r="9" spans="1:25">
      <c r="A9" s="3">
        <v>5</v>
      </c>
      <c r="B9" s="9" t="s">
        <v>20</v>
      </c>
      <c r="C9" s="9" t="s">
        <v>439</v>
      </c>
      <c r="D9" s="9">
        <v>3</v>
      </c>
      <c r="E9" s="9">
        <v>8</v>
      </c>
      <c r="F9" s="9">
        <v>4</v>
      </c>
      <c r="G9" s="9"/>
      <c r="H9" s="9">
        <v>2</v>
      </c>
      <c r="I9" s="9">
        <v>1</v>
      </c>
      <c r="J9" s="9">
        <v>1</v>
      </c>
      <c r="K9" s="9"/>
      <c r="L9" s="9"/>
      <c r="M9" s="9"/>
      <c r="N9" s="9"/>
      <c r="O9" s="9"/>
      <c r="P9" s="9"/>
      <c r="Q9" s="36">
        <f>SUM(D9:P9)</f>
        <v>19</v>
      </c>
      <c r="R9" s="37">
        <f>Q9/COUNT(D9:P9)</f>
        <v>3.1666666666666665</v>
      </c>
      <c r="S9" s="36">
        <f>COUNT(D9:P9)</f>
        <v>6</v>
      </c>
      <c r="U9" s="28"/>
      <c r="V9" s="28"/>
      <c r="W9" s="24"/>
      <c r="X9" s="24"/>
      <c r="Y9" s="24"/>
    </row>
    <row r="10" spans="1:25">
      <c r="A10" s="36">
        <v>6</v>
      </c>
      <c r="B10" s="9" t="s">
        <v>141</v>
      </c>
      <c r="C10" s="9" t="s">
        <v>439</v>
      </c>
      <c r="D10" s="9">
        <v>4</v>
      </c>
      <c r="E10" s="9">
        <v>9</v>
      </c>
      <c r="F10" s="9">
        <v>1</v>
      </c>
      <c r="G10" s="9"/>
      <c r="H10" s="9">
        <v>1</v>
      </c>
      <c r="I10" s="9">
        <v>2</v>
      </c>
      <c r="J10" s="9"/>
      <c r="K10" s="9"/>
      <c r="L10" s="9">
        <v>2</v>
      </c>
      <c r="M10" s="9"/>
      <c r="N10" s="9"/>
      <c r="O10" s="9"/>
      <c r="P10" s="9"/>
      <c r="Q10" s="36">
        <f>SUM(D10:P10)</f>
        <v>19</v>
      </c>
      <c r="R10" s="37">
        <f>Q10/COUNT(D10:P10)</f>
        <v>3.1666666666666665</v>
      </c>
      <c r="S10" s="36">
        <f>COUNT(D10:P10)</f>
        <v>6</v>
      </c>
      <c r="U10" s="28"/>
      <c r="V10" s="28"/>
      <c r="W10" s="28"/>
      <c r="X10" s="28"/>
      <c r="Y10" s="28"/>
    </row>
    <row r="11" spans="1:25">
      <c r="A11" s="3">
        <v>7</v>
      </c>
      <c r="B11" s="9" t="s">
        <v>30</v>
      </c>
      <c r="C11" s="9" t="s">
        <v>439</v>
      </c>
      <c r="D11" s="9">
        <v>1</v>
      </c>
      <c r="E11" s="9" t="s">
        <v>565</v>
      </c>
      <c r="F11" s="9">
        <v>3</v>
      </c>
      <c r="G11" s="9"/>
      <c r="H11" s="9" t="s">
        <v>570</v>
      </c>
      <c r="I11" s="9">
        <v>3</v>
      </c>
      <c r="J11" s="9">
        <v>2</v>
      </c>
      <c r="K11" s="9">
        <v>6</v>
      </c>
      <c r="L11" s="9">
        <v>4</v>
      </c>
      <c r="M11" s="9"/>
      <c r="N11" s="9"/>
      <c r="O11" s="9"/>
      <c r="P11" s="9"/>
      <c r="Q11" s="36">
        <f>SUM(D11:P11)</f>
        <v>19</v>
      </c>
      <c r="R11" s="37">
        <f>Q11/COUNT(D11:P11)</f>
        <v>3.1666666666666665</v>
      </c>
      <c r="S11" s="36">
        <f>COUNT(D11:P11)</f>
        <v>6</v>
      </c>
      <c r="U11" s="28"/>
      <c r="V11" s="28"/>
      <c r="W11" s="28"/>
      <c r="X11" s="24"/>
      <c r="Y11" s="28"/>
    </row>
    <row r="12" spans="1:25">
      <c r="A12" s="36">
        <v>8</v>
      </c>
      <c r="B12" s="9" t="s">
        <v>489</v>
      </c>
      <c r="C12" s="9" t="s">
        <v>439</v>
      </c>
      <c r="D12" s="9">
        <v>5</v>
      </c>
      <c r="E12" s="9"/>
      <c r="F12" s="9">
        <v>2</v>
      </c>
      <c r="G12" s="9"/>
      <c r="H12" s="9">
        <v>6</v>
      </c>
      <c r="I12" s="9">
        <v>4</v>
      </c>
      <c r="J12" s="9"/>
      <c r="K12" s="9"/>
      <c r="L12" s="9"/>
      <c r="M12" s="9"/>
      <c r="N12" s="9"/>
      <c r="O12" s="9"/>
      <c r="P12" s="9"/>
      <c r="Q12" s="36">
        <f>SUM(D12:P12)</f>
        <v>17</v>
      </c>
      <c r="R12" s="37">
        <f>Q12/COUNT(D12:P12)</f>
        <v>4.25</v>
      </c>
      <c r="S12" s="36">
        <f>COUNT(D12:P12)</f>
        <v>4</v>
      </c>
      <c r="U12" s="28"/>
      <c r="V12" s="28"/>
      <c r="W12" s="28"/>
      <c r="X12" s="24"/>
      <c r="Y12" s="24"/>
    </row>
    <row r="13" spans="1:25">
      <c r="A13" s="3">
        <v>9</v>
      </c>
      <c r="B13" s="9" t="s">
        <v>344</v>
      </c>
      <c r="C13" s="9" t="s">
        <v>439</v>
      </c>
      <c r="D13" s="9">
        <v>2</v>
      </c>
      <c r="E13" s="9">
        <v>7</v>
      </c>
      <c r="F13" s="9"/>
      <c r="G13" s="9"/>
      <c r="H13" s="9">
        <v>4</v>
      </c>
      <c r="I13" s="9"/>
      <c r="J13" s="9"/>
      <c r="K13" s="9"/>
      <c r="L13" s="9"/>
      <c r="M13" s="9"/>
      <c r="N13" s="9"/>
      <c r="O13" s="9"/>
      <c r="P13" s="9"/>
      <c r="Q13" s="36">
        <f>SUM(D13:P13)</f>
        <v>13</v>
      </c>
      <c r="R13" s="37">
        <f>Q13/COUNT(D13:P13)</f>
        <v>4.333333333333333</v>
      </c>
      <c r="S13" s="36">
        <f>COUNT(D13:P13)</f>
        <v>3</v>
      </c>
      <c r="U13" s="28"/>
      <c r="V13" s="28"/>
      <c r="W13" s="28"/>
      <c r="X13" s="24"/>
      <c r="Y13" s="24"/>
    </row>
    <row r="14" spans="1:25">
      <c r="A14" s="36">
        <v>10</v>
      </c>
      <c r="B14" s="9" t="s">
        <v>107</v>
      </c>
      <c r="C14" s="9" t="s">
        <v>438</v>
      </c>
      <c r="D14" s="9"/>
      <c r="E14" s="9">
        <v>5</v>
      </c>
      <c r="F14" s="9"/>
      <c r="G14" s="9"/>
      <c r="H14" s="9"/>
      <c r="I14" s="9"/>
      <c r="J14" s="9"/>
      <c r="K14" s="9">
        <v>5</v>
      </c>
      <c r="L14" s="9"/>
      <c r="M14" s="9"/>
      <c r="N14" s="9"/>
      <c r="O14" s="9"/>
      <c r="P14" s="9"/>
      <c r="Q14" s="36">
        <f>SUM(D14:P14)</f>
        <v>10</v>
      </c>
      <c r="R14" s="37">
        <f>Q14/COUNT(D14:P14)</f>
        <v>5</v>
      </c>
      <c r="S14" s="36">
        <f>COUNT(D14:P14)</f>
        <v>2</v>
      </c>
      <c r="U14" s="28"/>
      <c r="V14" s="28"/>
      <c r="W14" s="28"/>
      <c r="X14" s="24"/>
      <c r="Y14" s="24"/>
    </row>
    <row r="15" spans="1:25">
      <c r="A15" s="3">
        <v>11</v>
      </c>
      <c r="B15" s="9" t="s">
        <v>81</v>
      </c>
      <c r="C15" s="9" t="s">
        <v>438</v>
      </c>
      <c r="D15" s="9"/>
      <c r="E15" s="9">
        <v>4</v>
      </c>
      <c r="F15" s="9"/>
      <c r="G15" s="9"/>
      <c r="H15" s="9"/>
      <c r="I15" s="9"/>
      <c r="J15" s="9"/>
      <c r="K15" s="9">
        <v>7</v>
      </c>
      <c r="L15" s="9"/>
      <c r="M15" s="9"/>
      <c r="N15" s="9"/>
      <c r="O15" s="9"/>
      <c r="P15" s="9"/>
      <c r="Q15" s="36">
        <f>SUM(D15:P15)</f>
        <v>11</v>
      </c>
      <c r="R15" s="37">
        <f>Q15/COUNT(D15:P15)</f>
        <v>5.5</v>
      </c>
      <c r="S15" s="36">
        <f>COUNT(D15:P15)</f>
        <v>2</v>
      </c>
      <c r="U15" s="28"/>
      <c r="V15" s="28"/>
      <c r="W15" s="28"/>
      <c r="X15" s="24"/>
      <c r="Y15" s="24"/>
    </row>
    <row r="16" spans="1:25">
      <c r="A16" s="36">
        <v>12</v>
      </c>
      <c r="B16" s="9" t="s">
        <v>535</v>
      </c>
      <c r="C16" s="9" t="s">
        <v>437</v>
      </c>
      <c r="D16" s="9"/>
      <c r="E16" s="9"/>
      <c r="F16" s="9">
        <v>5</v>
      </c>
      <c r="G16" s="9"/>
      <c r="H16" s="9"/>
      <c r="I16" s="9"/>
      <c r="J16" s="9"/>
      <c r="K16" s="9">
        <v>8</v>
      </c>
      <c r="L16" s="9"/>
      <c r="M16" s="9"/>
      <c r="N16" s="9"/>
      <c r="O16" s="9"/>
      <c r="P16" s="9"/>
      <c r="Q16" s="36">
        <f>SUM(D16:P16)</f>
        <v>13</v>
      </c>
      <c r="R16" s="37">
        <f>Q16/COUNT(D16:P16)</f>
        <v>6.5</v>
      </c>
      <c r="S16" s="36">
        <f>COUNT(D16:P16)</f>
        <v>2</v>
      </c>
      <c r="U16" s="28"/>
      <c r="V16" s="24"/>
      <c r="W16" s="24"/>
      <c r="X16" s="24"/>
      <c r="Y16" s="24"/>
    </row>
    <row r="17" spans="1:25">
      <c r="A17" s="3">
        <v>13</v>
      </c>
      <c r="B17" s="9" t="s">
        <v>342</v>
      </c>
      <c r="C17" s="9" t="s">
        <v>437</v>
      </c>
      <c r="D17" s="9"/>
      <c r="E17" s="9"/>
      <c r="F17" s="9">
        <v>6</v>
      </c>
      <c r="G17" s="9"/>
      <c r="H17" s="9"/>
      <c r="I17" s="9"/>
      <c r="J17" s="9"/>
      <c r="K17" s="9">
        <v>9</v>
      </c>
      <c r="L17" s="9"/>
      <c r="M17" s="9"/>
      <c r="N17" s="9"/>
      <c r="O17" s="9"/>
      <c r="P17" s="9"/>
      <c r="Q17" s="36">
        <f>SUM(D17:P17)</f>
        <v>15</v>
      </c>
      <c r="R17" s="37">
        <f>Q17/COUNT(D17:P17)</f>
        <v>7.5</v>
      </c>
      <c r="S17" s="36">
        <f>COUNT(D17:P17)</f>
        <v>2</v>
      </c>
      <c r="U17" s="28"/>
      <c r="V17" s="35"/>
      <c r="W17" s="35"/>
      <c r="X17" s="28"/>
      <c r="Y17" s="28"/>
    </row>
    <row r="18" spans="1:25">
      <c r="A18" s="3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36"/>
      <c r="R18" s="37"/>
      <c r="S18" s="36"/>
      <c r="U18" s="28"/>
      <c r="V18" s="35"/>
      <c r="W18" s="35"/>
      <c r="X18" s="28"/>
      <c r="Y18" s="28"/>
    </row>
    <row r="19" spans="1:25">
      <c r="A19" s="36"/>
      <c r="B19" s="9" t="s">
        <v>127</v>
      </c>
      <c r="C19" s="9" t="s">
        <v>438</v>
      </c>
      <c r="D19" s="9"/>
      <c r="E19" s="9"/>
      <c r="F19" s="9"/>
      <c r="G19" s="9"/>
      <c r="H19" s="9"/>
      <c r="I19" s="9"/>
      <c r="J19" s="9"/>
      <c r="K19" s="9">
        <v>2</v>
      </c>
      <c r="L19" s="9"/>
      <c r="M19" s="9"/>
      <c r="N19" s="9"/>
      <c r="O19" s="9"/>
      <c r="P19" s="9"/>
      <c r="Q19" s="36">
        <f>SUM(D19:P19)</f>
        <v>2</v>
      </c>
      <c r="R19" s="37">
        <f>Q19/COUNT(D19:P19)</f>
        <v>2</v>
      </c>
      <c r="S19" s="36">
        <f>COUNT(D19:P19)</f>
        <v>1</v>
      </c>
      <c r="U19" s="28"/>
      <c r="V19" s="24"/>
      <c r="W19" s="24"/>
      <c r="X19" s="24"/>
      <c r="Y19" s="24"/>
    </row>
    <row r="20" spans="1:25">
      <c r="A20" s="3"/>
      <c r="B20" s="9" t="s">
        <v>128</v>
      </c>
      <c r="C20" s="9" t="s">
        <v>438</v>
      </c>
      <c r="D20" s="9"/>
      <c r="E20" s="9">
        <v>3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36">
        <f>SUM(D20:P20)</f>
        <v>3</v>
      </c>
      <c r="R20" s="37">
        <f>Q20/COUNT(D20:P20)</f>
        <v>3</v>
      </c>
      <c r="S20" s="36">
        <f>COUNT(D20:P20)</f>
        <v>1</v>
      </c>
      <c r="U20" s="28"/>
      <c r="V20" s="28"/>
      <c r="W20" s="28"/>
      <c r="X20" s="28"/>
      <c r="Y20" s="28"/>
    </row>
    <row r="21" spans="1:25">
      <c r="A21" s="36"/>
      <c r="B21" s="9" t="s">
        <v>365</v>
      </c>
      <c r="C21" s="9" t="s">
        <v>439</v>
      </c>
      <c r="D21" s="9"/>
      <c r="E21" s="9"/>
      <c r="F21" s="9"/>
      <c r="G21" s="9"/>
      <c r="H21" s="9">
        <v>5</v>
      </c>
      <c r="I21" s="9"/>
      <c r="J21" s="9"/>
      <c r="K21" s="9"/>
      <c r="L21" s="9"/>
      <c r="M21" s="9"/>
      <c r="N21" s="9"/>
      <c r="O21" s="9"/>
      <c r="P21" s="9"/>
      <c r="Q21" s="36">
        <f>SUM(D21:P21)</f>
        <v>5</v>
      </c>
      <c r="R21" s="37">
        <f>Q21/COUNT(D21:P21)</f>
        <v>5</v>
      </c>
      <c r="S21" s="36">
        <f>COUNT(D21:P21)</f>
        <v>1</v>
      </c>
      <c r="U21" s="28"/>
      <c r="V21" s="28"/>
      <c r="W21" s="28"/>
      <c r="X21" s="28"/>
      <c r="Y21" s="28"/>
    </row>
    <row r="22" spans="1:25">
      <c r="A22" s="3"/>
      <c r="B22" s="9" t="s">
        <v>358</v>
      </c>
      <c r="C22" s="9" t="s">
        <v>440</v>
      </c>
      <c r="D22" s="9"/>
      <c r="E22" s="9">
        <v>6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36">
        <f>SUM(D22:P22)</f>
        <v>6</v>
      </c>
      <c r="R22" s="37">
        <f>Q22/COUNT(D22:P22)</f>
        <v>6</v>
      </c>
      <c r="S22" s="36">
        <f>COUNT(D22:P22)</f>
        <v>1</v>
      </c>
      <c r="U22" s="28"/>
      <c r="V22" s="28"/>
      <c r="W22" s="28"/>
      <c r="X22" s="24"/>
      <c r="Y22" s="24"/>
    </row>
    <row r="23" spans="1:25">
      <c r="A23" s="36"/>
      <c r="B23" s="9" t="s">
        <v>150</v>
      </c>
      <c r="C23" s="9" t="s">
        <v>439</v>
      </c>
      <c r="D23" s="9"/>
      <c r="E23" s="9"/>
      <c r="F23" s="9"/>
      <c r="G23" s="9"/>
      <c r="H23" s="9">
        <v>7</v>
      </c>
      <c r="I23" s="9"/>
      <c r="J23" s="9"/>
      <c r="K23" s="9"/>
      <c r="L23" s="9"/>
      <c r="M23" s="9"/>
      <c r="N23" s="9"/>
      <c r="O23" s="9"/>
      <c r="P23" s="9"/>
      <c r="Q23" s="36">
        <f>SUM(D23:P23)</f>
        <v>7</v>
      </c>
      <c r="R23" s="37">
        <f>Q23/COUNT(D23:P23)</f>
        <v>7</v>
      </c>
      <c r="S23" s="36">
        <f>COUNT(D23:P23)</f>
        <v>1</v>
      </c>
      <c r="U23" s="28"/>
      <c r="V23" s="28"/>
      <c r="W23" s="24"/>
      <c r="X23" s="24"/>
      <c r="Y23" s="24"/>
    </row>
    <row r="24" spans="1:25">
      <c r="A24" s="3"/>
      <c r="B24" s="9" t="s">
        <v>464</v>
      </c>
      <c r="C24" s="9" t="s">
        <v>435</v>
      </c>
      <c r="D24" s="9"/>
      <c r="E24" s="9"/>
      <c r="F24" s="9"/>
      <c r="G24" s="9"/>
      <c r="H24" s="9">
        <v>9</v>
      </c>
      <c r="I24" s="9"/>
      <c r="J24" s="9"/>
      <c r="K24" s="9"/>
      <c r="L24" s="9"/>
      <c r="M24" s="9"/>
      <c r="N24" s="9"/>
      <c r="O24" s="9"/>
      <c r="P24" s="9"/>
      <c r="Q24" s="36">
        <f>SUM(D24:P24)</f>
        <v>9</v>
      </c>
      <c r="R24" s="37">
        <f>Q24/COUNT(D24:P24)</f>
        <v>9</v>
      </c>
      <c r="S24" s="36">
        <f>COUNT(D24:P24)</f>
        <v>1</v>
      </c>
      <c r="U24" s="28"/>
      <c r="V24" s="28"/>
      <c r="W24" s="28"/>
      <c r="X24" s="28"/>
      <c r="Y24" s="28"/>
    </row>
    <row r="25" spans="1:25">
      <c r="A25" s="36"/>
      <c r="B25" s="9" t="s">
        <v>399</v>
      </c>
      <c r="C25" s="9" t="s">
        <v>439</v>
      </c>
      <c r="D25" s="9"/>
      <c r="E25" s="9"/>
      <c r="F25" s="9"/>
      <c r="G25" s="9"/>
      <c r="H25" s="9">
        <v>10</v>
      </c>
      <c r="I25" s="9"/>
      <c r="J25" s="9"/>
      <c r="K25" s="9"/>
      <c r="L25" s="9"/>
      <c r="M25" s="9"/>
      <c r="N25" s="9"/>
      <c r="O25" s="9"/>
      <c r="P25" s="9"/>
      <c r="Q25" s="36">
        <f>SUM(D25:P25)</f>
        <v>10</v>
      </c>
      <c r="R25" s="37">
        <f>Q25/COUNT(D25:P25)</f>
        <v>10</v>
      </c>
      <c r="S25" s="36">
        <f>COUNT(D25:P25)</f>
        <v>1</v>
      </c>
      <c r="U25" s="28"/>
      <c r="V25" s="28"/>
      <c r="W25" s="24"/>
      <c r="X25" s="24"/>
      <c r="Y25" s="24"/>
    </row>
    <row r="26" spans="1:25">
      <c r="A26" s="3"/>
      <c r="B26" s="9" t="s">
        <v>72</v>
      </c>
      <c r="C26" s="9" t="s">
        <v>440</v>
      </c>
      <c r="D26" s="9"/>
      <c r="E26" s="9">
        <v>10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36">
        <f>SUM(D26:P26)</f>
        <v>10</v>
      </c>
      <c r="R26" s="37">
        <f>Q26/COUNT(D26:P26)</f>
        <v>10</v>
      </c>
      <c r="S26" s="36">
        <f>COUNT(D26:P26)</f>
        <v>1</v>
      </c>
      <c r="U26" s="28"/>
      <c r="V26" s="28"/>
      <c r="W26" s="24"/>
      <c r="X26" s="24"/>
      <c r="Y26" s="24"/>
    </row>
    <row r="27" spans="1:25">
      <c r="A27" s="3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36"/>
      <c r="R27" s="37"/>
      <c r="S27" s="36"/>
      <c r="U27" s="28"/>
      <c r="V27" s="28"/>
      <c r="W27" s="24"/>
      <c r="X27" s="24"/>
      <c r="Y27" s="24"/>
    </row>
    <row r="28" spans="1:25">
      <c r="A28" s="3">
        <v>1</v>
      </c>
      <c r="B28" s="9" t="s">
        <v>33</v>
      </c>
      <c r="C28" s="9" t="s">
        <v>435</v>
      </c>
      <c r="D28" s="9">
        <v>8</v>
      </c>
      <c r="E28" s="9">
        <v>2</v>
      </c>
      <c r="F28" s="9">
        <v>3</v>
      </c>
      <c r="G28" s="9"/>
      <c r="H28" s="9">
        <v>1</v>
      </c>
      <c r="I28" s="9">
        <v>3</v>
      </c>
      <c r="J28" s="9"/>
      <c r="K28" s="9">
        <v>10</v>
      </c>
      <c r="L28" s="9" t="s">
        <v>575</v>
      </c>
      <c r="M28" s="9"/>
      <c r="N28" s="9"/>
      <c r="O28" s="9"/>
      <c r="P28" s="9"/>
      <c r="Q28" s="36">
        <f>SUM(D28:P28)</f>
        <v>27</v>
      </c>
      <c r="R28" s="37">
        <f>Q28/COUNT(D28:P28)</f>
        <v>4.5</v>
      </c>
      <c r="S28" s="36">
        <f>COUNT(D28:P28)</f>
        <v>6</v>
      </c>
      <c r="U28" s="28"/>
      <c r="V28" s="24"/>
      <c r="W28" s="28"/>
      <c r="X28" s="28"/>
      <c r="Y28" s="28"/>
    </row>
    <row r="29" spans="1:25">
      <c r="A29" s="36">
        <v>2</v>
      </c>
      <c r="B29" s="9" t="s">
        <v>46</v>
      </c>
      <c r="C29" s="9" t="s">
        <v>438</v>
      </c>
      <c r="D29" s="9"/>
      <c r="E29" s="9">
        <v>3</v>
      </c>
      <c r="F29" s="9">
        <v>9</v>
      </c>
      <c r="G29" s="9"/>
      <c r="H29" s="9"/>
      <c r="I29" s="9">
        <v>4</v>
      </c>
      <c r="J29" s="9"/>
      <c r="K29" s="9">
        <v>4</v>
      </c>
      <c r="L29" s="9">
        <v>6</v>
      </c>
      <c r="M29" s="9"/>
      <c r="N29" s="9"/>
      <c r="O29" s="9"/>
      <c r="P29" s="9"/>
      <c r="Q29" s="36">
        <f>SUM(D29:P29)</f>
        <v>26</v>
      </c>
      <c r="R29" s="37">
        <f>Q29/COUNT(D29:P29)</f>
        <v>5.2</v>
      </c>
      <c r="S29" s="36">
        <f>COUNT(D29:P29)</f>
        <v>5</v>
      </c>
      <c r="U29" s="28"/>
      <c r="V29" s="28"/>
      <c r="W29" s="28"/>
      <c r="X29" s="28"/>
      <c r="Y29" s="28"/>
    </row>
    <row r="30" spans="1:25">
      <c r="A30" s="3">
        <v>3</v>
      </c>
      <c r="B30" s="9" t="s">
        <v>129</v>
      </c>
      <c r="C30" s="9" t="s">
        <v>442</v>
      </c>
      <c r="D30" s="9"/>
      <c r="E30" s="9"/>
      <c r="F30" s="9"/>
      <c r="G30" s="9">
        <v>7</v>
      </c>
      <c r="H30" s="9"/>
      <c r="I30" s="9"/>
      <c r="J30" s="9">
        <v>4</v>
      </c>
      <c r="K30" s="9"/>
      <c r="L30" s="9"/>
      <c r="M30" s="9"/>
      <c r="N30" s="9"/>
      <c r="O30" s="9"/>
      <c r="P30" s="9"/>
      <c r="Q30" s="36">
        <f>SUM(D30:P30)</f>
        <v>11</v>
      </c>
      <c r="R30" s="37">
        <f>Q30/COUNT(D30:P30)</f>
        <v>5.5</v>
      </c>
      <c r="S30" s="36">
        <f>COUNT(D30:P30)</f>
        <v>2</v>
      </c>
      <c r="U30" s="28"/>
      <c r="V30" s="24"/>
      <c r="W30" s="28"/>
      <c r="X30" s="28"/>
      <c r="Y30" s="28"/>
    </row>
    <row r="31" spans="1:25">
      <c r="A31" s="3">
        <v>4</v>
      </c>
      <c r="B31" s="9" t="s">
        <v>23</v>
      </c>
      <c r="C31" s="9" t="s">
        <v>438</v>
      </c>
      <c r="D31" s="9"/>
      <c r="E31" s="9">
        <v>1</v>
      </c>
      <c r="F31" s="9"/>
      <c r="G31" s="9"/>
      <c r="H31" s="9">
        <v>13</v>
      </c>
      <c r="I31" s="9">
        <v>11</v>
      </c>
      <c r="J31" s="9"/>
      <c r="K31" s="9">
        <v>1</v>
      </c>
      <c r="L31" s="9">
        <v>5</v>
      </c>
      <c r="M31" s="9"/>
      <c r="N31" s="9"/>
      <c r="O31" s="9"/>
      <c r="P31" s="9"/>
      <c r="Q31" s="36">
        <f>SUM(D31:P31)</f>
        <v>31</v>
      </c>
      <c r="R31" s="37">
        <f>Q31/COUNT(D31:P31)</f>
        <v>6.2</v>
      </c>
      <c r="S31" s="36">
        <f>COUNT(D31:P31)</f>
        <v>5</v>
      </c>
      <c r="U31" s="28"/>
      <c r="V31" s="24"/>
      <c r="W31" s="28"/>
      <c r="X31" s="28"/>
      <c r="Y31" s="28"/>
    </row>
    <row r="32" spans="1:25">
      <c r="A32" s="36">
        <v>5</v>
      </c>
      <c r="B32" s="9" t="s">
        <v>15</v>
      </c>
      <c r="C32" s="9" t="s">
        <v>435</v>
      </c>
      <c r="D32" s="9">
        <v>9</v>
      </c>
      <c r="E32" s="9"/>
      <c r="F32" s="9">
        <v>2</v>
      </c>
      <c r="G32" s="9"/>
      <c r="H32" s="9">
        <v>8</v>
      </c>
      <c r="I32" s="9">
        <v>9</v>
      </c>
      <c r="J32" s="9"/>
      <c r="K32" s="9">
        <v>8</v>
      </c>
      <c r="L32" s="9">
        <v>3</v>
      </c>
      <c r="M32" s="9"/>
      <c r="N32" s="9"/>
      <c r="O32" s="9"/>
      <c r="P32" s="9"/>
      <c r="Q32" s="36">
        <f>SUM(D32:P32)</f>
        <v>39</v>
      </c>
      <c r="R32" s="37">
        <f>Q32/COUNT(D32:P32)</f>
        <v>6.5</v>
      </c>
      <c r="S32" s="36">
        <f>COUNT(D32:P32)</f>
        <v>6</v>
      </c>
      <c r="U32" s="28"/>
      <c r="V32" s="28"/>
      <c r="W32" s="28"/>
      <c r="X32" s="28"/>
      <c r="Y32" s="28"/>
    </row>
    <row r="33" spans="1:25">
      <c r="A33" s="3">
        <v>6</v>
      </c>
      <c r="B33" s="9" t="s">
        <v>44</v>
      </c>
      <c r="C33" s="9" t="s">
        <v>438</v>
      </c>
      <c r="D33" s="9">
        <v>7</v>
      </c>
      <c r="E33" s="9" t="s">
        <v>566</v>
      </c>
      <c r="F33" s="9" t="s">
        <v>573</v>
      </c>
      <c r="G33" s="9"/>
      <c r="H33" s="9">
        <v>4</v>
      </c>
      <c r="I33" s="9">
        <v>14</v>
      </c>
      <c r="J33" s="9">
        <v>11</v>
      </c>
      <c r="K33" s="9">
        <v>2</v>
      </c>
      <c r="L33" s="9">
        <v>10</v>
      </c>
      <c r="M33" s="9"/>
      <c r="N33" s="9"/>
      <c r="O33" s="9"/>
      <c r="P33" s="9"/>
      <c r="Q33" s="36">
        <f>SUM(D33:P33)</f>
        <v>48</v>
      </c>
      <c r="R33" s="37">
        <f>Q33/COUNT(D33:P33)</f>
        <v>8</v>
      </c>
      <c r="S33" s="36">
        <f>COUNT(D33:P33)</f>
        <v>6</v>
      </c>
      <c r="U33" s="28"/>
      <c r="V33" s="24"/>
      <c r="W33" s="24"/>
      <c r="X33" s="24"/>
      <c r="Y33" s="24"/>
    </row>
    <row r="34" spans="1:25">
      <c r="A34" s="3">
        <v>7</v>
      </c>
      <c r="B34" s="9" t="s">
        <v>543</v>
      </c>
      <c r="C34" s="9" t="s">
        <v>438</v>
      </c>
      <c r="D34" s="9"/>
      <c r="E34" s="9"/>
      <c r="F34" s="9"/>
      <c r="G34" s="9"/>
      <c r="H34" s="9">
        <v>17</v>
      </c>
      <c r="I34" s="9">
        <v>6</v>
      </c>
      <c r="J34" s="9"/>
      <c r="K34" s="9">
        <v>5</v>
      </c>
      <c r="L34" s="9">
        <v>4</v>
      </c>
      <c r="M34" s="9"/>
      <c r="N34" s="9"/>
      <c r="O34" s="9"/>
      <c r="P34" s="9"/>
      <c r="Q34" s="36">
        <f>SUM(D34:P34)</f>
        <v>32</v>
      </c>
      <c r="R34" s="37">
        <f>Q34/COUNT(D34:P34)</f>
        <v>8</v>
      </c>
      <c r="S34" s="36">
        <f>COUNT(D34:P34)</f>
        <v>4</v>
      </c>
      <c r="U34" s="28"/>
      <c r="V34" s="24"/>
      <c r="W34" s="24"/>
      <c r="X34" s="24"/>
      <c r="Y34" s="24"/>
    </row>
    <row r="35" spans="1:25">
      <c r="A35" s="36">
        <v>8</v>
      </c>
      <c r="B35" s="9" t="s">
        <v>271</v>
      </c>
      <c r="C35" s="9" t="s">
        <v>442</v>
      </c>
      <c r="D35" s="9">
        <v>14</v>
      </c>
      <c r="E35" s="9"/>
      <c r="F35" s="9"/>
      <c r="G35" s="9">
        <v>2</v>
      </c>
      <c r="H35" s="9"/>
      <c r="I35" s="9"/>
      <c r="J35" s="9"/>
      <c r="K35" s="9"/>
      <c r="L35" s="9"/>
      <c r="M35" s="9"/>
      <c r="N35" s="9"/>
      <c r="O35" s="9"/>
      <c r="P35" s="9"/>
      <c r="Q35" s="36">
        <f>SUM(D35:P35)</f>
        <v>16</v>
      </c>
      <c r="R35" s="37">
        <f>Q35/COUNT(D35:P35)</f>
        <v>8</v>
      </c>
      <c r="S35" s="36">
        <f>COUNT(D35:P35)</f>
        <v>2</v>
      </c>
      <c r="U35" s="28"/>
      <c r="V35" s="28"/>
      <c r="W35" s="28"/>
      <c r="X35" s="28"/>
      <c r="Y35" s="28"/>
    </row>
    <row r="36" spans="1:25">
      <c r="A36" s="3">
        <v>9</v>
      </c>
      <c r="B36" s="9" t="s">
        <v>336</v>
      </c>
      <c r="C36" s="9" t="s">
        <v>435</v>
      </c>
      <c r="D36" s="9"/>
      <c r="E36" s="9"/>
      <c r="F36" s="9"/>
      <c r="G36" s="9"/>
      <c r="H36" s="9">
        <v>12</v>
      </c>
      <c r="I36" s="9">
        <v>2</v>
      </c>
      <c r="J36" s="9"/>
      <c r="K36" s="9">
        <v>17</v>
      </c>
      <c r="L36" s="9">
        <v>2</v>
      </c>
      <c r="M36" s="9"/>
      <c r="N36" s="9"/>
      <c r="O36" s="9"/>
      <c r="P36" s="9"/>
      <c r="Q36" s="36">
        <f>SUM(D36:P36)</f>
        <v>33</v>
      </c>
      <c r="R36" s="37">
        <f>Q36/COUNT(D36:P36)</f>
        <v>8.25</v>
      </c>
      <c r="S36" s="36">
        <f>COUNT(D36:P36)</f>
        <v>4</v>
      </c>
      <c r="U36" s="28"/>
      <c r="V36" s="28"/>
      <c r="W36" s="28"/>
      <c r="X36" s="28"/>
      <c r="Y36" s="28"/>
    </row>
    <row r="37" spans="1:25">
      <c r="A37" s="3">
        <v>10</v>
      </c>
      <c r="B37" s="9" t="s">
        <v>16</v>
      </c>
      <c r="C37" s="9" t="s">
        <v>439</v>
      </c>
      <c r="D37" s="9"/>
      <c r="E37" s="9"/>
      <c r="F37" s="9">
        <v>11</v>
      </c>
      <c r="G37" s="9"/>
      <c r="H37" s="9">
        <v>6</v>
      </c>
      <c r="I37" s="9"/>
      <c r="J37" s="9"/>
      <c r="K37" s="9"/>
      <c r="L37" s="9"/>
      <c r="M37" s="9"/>
      <c r="N37" s="9"/>
      <c r="O37" s="9"/>
      <c r="P37" s="9"/>
      <c r="Q37" s="36">
        <f>SUM(D37:P37)</f>
        <v>17</v>
      </c>
      <c r="R37" s="37">
        <f>Q37/COUNT(D37:P37)</f>
        <v>8.5</v>
      </c>
      <c r="S37" s="36">
        <f>COUNT(D37:P37)</f>
        <v>2</v>
      </c>
      <c r="U37" s="28"/>
      <c r="V37" s="28"/>
      <c r="W37" s="28"/>
      <c r="X37" s="28"/>
      <c r="Y37" s="28"/>
    </row>
    <row r="38" spans="1:25">
      <c r="A38" s="36">
        <v>11</v>
      </c>
      <c r="B38" s="9" t="s">
        <v>352</v>
      </c>
      <c r="C38" s="9" t="s">
        <v>438</v>
      </c>
      <c r="D38" s="9">
        <v>12</v>
      </c>
      <c r="E38" s="9">
        <v>5</v>
      </c>
      <c r="F38" s="9" t="s">
        <v>561</v>
      </c>
      <c r="G38" s="9"/>
      <c r="H38" s="9">
        <v>2</v>
      </c>
      <c r="I38" s="9">
        <v>17</v>
      </c>
      <c r="J38" s="9">
        <v>10</v>
      </c>
      <c r="K38" s="9" t="s">
        <v>572</v>
      </c>
      <c r="L38" s="9">
        <v>8</v>
      </c>
      <c r="M38" s="9"/>
      <c r="N38" s="9"/>
      <c r="O38" s="9"/>
      <c r="P38" s="9"/>
      <c r="Q38" s="36">
        <f>SUM(D38:P38)</f>
        <v>54</v>
      </c>
      <c r="R38" s="37">
        <f>Q38/COUNT(D38:P38)</f>
        <v>9</v>
      </c>
      <c r="S38" s="36">
        <f>COUNT(D38:P38)</f>
        <v>6</v>
      </c>
      <c r="U38" s="28"/>
      <c r="V38" s="35"/>
    </row>
    <row r="39" spans="1:25">
      <c r="A39" s="3">
        <v>12</v>
      </c>
      <c r="B39" s="9" t="s">
        <v>244</v>
      </c>
      <c r="C39" s="9" t="s">
        <v>438</v>
      </c>
      <c r="D39" s="9"/>
      <c r="E39" s="9">
        <v>12</v>
      </c>
      <c r="F39" s="9"/>
      <c r="G39" s="9"/>
      <c r="H39" s="9"/>
      <c r="I39" s="9"/>
      <c r="J39" s="9"/>
      <c r="K39" s="9">
        <v>6</v>
      </c>
      <c r="L39" s="9"/>
      <c r="M39" s="9"/>
      <c r="N39" s="9"/>
      <c r="O39" s="9"/>
      <c r="P39" s="9"/>
      <c r="Q39" s="36">
        <f>SUM(D39:P39)</f>
        <v>18</v>
      </c>
      <c r="R39" s="37">
        <f>Q39/COUNT(D39:P39)</f>
        <v>9</v>
      </c>
      <c r="S39" s="36">
        <f>COUNT(D39:P39)</f>
        <v>2</v>
      </c>
      <c r="U39" s="28"/>
      <c r="V39" s="28"/>
      <c r="W39" s="28"/>
      <c r="X39" s="28"/>
    </row>
    <row r="40" spans="1:25">
      <c r="A40" s="3">
        <v>13</v>
      </c>
      <c r="B40" s="9" t="s">
        <v>102</v>
      </c>
      <c r="C40" s="9" t="s">
        <v>442</v>
      </c>
      <c r="D40" s="9"/>
      <c r="E40" s="9"/>
      <c r="F40" s="9"/>
      <c r="G40" s="9">
        <v>5</v>
      </c>
      <c r="H40" s="9"/>
      <c r="I40" s="9"/>
      <c r="J40" s="9">
        <v>13</v>
      </c>
      <c r="K40" s="9"/>
      <c r="L40" s="9"/>
      <c r="M40" s="9"/>
      <c r="N40" s="9"/>
      <c r="O40" s="9"/>
      <c r="P40" s="9"/>
      <c r="Q40" s="36">
        <f>SUM(D40:P40)</f>
        <v>18</v>
      </c>
      <c r="R40" s="37">
        <f>Q40/COUNT(D40:P40)</f>
        <v>9</v>
      </c>
      <c r="S40" s="36">
        <f>COUNT(D40:P40)</f>
        <v>2</v>
      </c>
      <c r="U40" s="28"/>
      <c r="V40" s="28"/>
      <c r="W40" s="28"/>
      <c r="X40" s="28"/>
    </row>
    <row r="41" spans="1:25">
      <c r="A41" s="36">
        <v>14</v>
      </c>
      <c r="B41" s="9" t="s">
        <v>247</v>
      </c>
      <c r="C41" s="9" t="s">
        <v>441</v>
      </c>
      <c r="D41" s="9">
        <v>1</v>
      </c>
      <c r="E41" s="9">
        <v>19</v>
      </c>
      <c r="F41" s="9">
        <v>20</v>
      </c>
      <c r="G41" s="9">
        <v>1</v>
      </c>
      <c r="H41" s="9" t="s">
        <v>574</v>
      </c>
      <c r="I41" s="9" t="s">
        <v>560</v>
      </c>
      <c r="J41" s="9">
        <v>3</v>
      </c>
      <c r="K41" s="9" t="s">
        <v>568</v>
      </c>
      <c r="L41" s="9">
        <v>12</v>
      </c>
      <c r="M41" s="9"/>
      <c r="N41" s="9"/>
      <c r="O41" s="9"/>
      <c r="P41" s="9"/>
      <c r="Q41" s="36">
        <f>SUM(D41:P41)</f>
        <v>56</v>
      </c>
      <c r="R41" s="37">
        <f>Q41/COUNT(D41:P41)</f>
        <v>9.3333333333333339</v>
      </c>
      <c r="S41" s="36">
        <f>COUNT(D41:P41)</f>
        <v>6</v>
      </c>
      <c r="U41" s="24"/>
      <c r="V41" s="35"/>
      <c r="W41" s="35"/>
      <c r="X41" s="35"/>
    </row>
    <row r="42" spans="1:25">
      <c r="A42" s="3">
        <v>15</v>
      </c>
      <c r="B42" s="9" t="s">
        <v>536</v>
      </c>
      <c r="C42" s="9" t="s">
        <v>437</v>
      </c>
      <c r="D42" s="9"/>
      <c r="E42" s="9"/>
      <c r="F42" s="9">
        <v>4</v>
      </c>
      <c r="G42" s="9"/>
      <c r="H42" s="9"/>
      <c r="I42" s="9">
        <v>16</v>
      </c>
      <c r="J42" s="9"/>
      <c r="K42" s="9"/>
      <c r="L42" s="9"/>
      <c r="M42" s="9"/>
      <c r="N42" s="9"/>
      <c r="O42" s="9"/>
      <c r="P42" s="9"/>
      <c r="Q42" s="36">
        <f>SUM(D42:P42)</f>
        <v>20</v>
      </c>
      <c r="R42" s="37">
        <f>Q42/COUNT(D42:P42)</f>
        <v>10</v>
      </c>
      <c r="S42" s="36">
        <f>COUNT(D42:P42)</f>
        <v>2</v>
      </c>
      <c r="U42" s="24"/>
      <c r="V42" s="28"/>
      <c r="W42" s="28"/>
      <c r="X42" s="28"/>
    </row>
    <row r="43" spans="1:25">
      <c r="A43" s="3">
        <v>16</v>
      </c>
      <c r="B43" s="9" t="s">
        <v>11</v>
      </c>
      <c r="C43" s="9" t="s">
        <v>435</v>
      </c>
      <c r="D43" s="9"/>
      <c r="E43" s="9"/>
      <c r="F43" s="9"/>
      <c r="G43" s="9"/>
      <c r="H43" s="9">
        <v>11</v>
      </c>
      <c r="I43" s="9">
        <v>8</v>
      </c>
      <c r="J43" s="9"/>
      <c r="K43" s="9"/>
      <c r="L43" s="9">
        <v>13</v>
      </c>
      <c r="M43" s="9"/>
      <c r="N43" s="9"/>
      <c r="O43" s="9"/>
      <c r="P43" s="9"/>
      <c r="Q43" s="36">
        <f>SUM(D43:P43)</f>
        <v>32</v>
      </c>
      <c r="R43" s="37">
        <f>Q43/COUNT(D43:P43)</f>
        <v>10.666666666666666</v>
      </c>
      <c r="S43" s="36">
        <f>COUNT(D43:P43)</f>
        <v>3</v>
      </c>
      <c r="U43" s="28"/>
      <c r="V43" s="28"/>
      <c r="W43" s="28"/>
    </row>
    <row r="44" spans="1:25">
      <c r="A44" s="36">
        <v>17</v>
      </c>
      <c r="B44" s="9" t="s">
        <v>143</v>
      </c>
      <c r="C44" s="9" t="s">
        <v>441</v>
      </c>
      <c r="D44" s="9">
        <v>5</v>
      </c>
      <c r="E44" s="9">
        <v>17</v>
      </c>
      <c r="F44" s="9">
        <v>18</v>
      </c>
      <c r="G44" s="9">
        <v>3</v>
      </c>
      <c r="H44" s="9">
        <v>15</v>
      </c>
      <c r="I44" s="9" t="s">
        <v>562</v>
      </c>
      <c r="J44" s="9">
        <v>7</v>
      </c>
      <c r="K44" s="9" t="s">
        <v>567</v>
      </c>
      <c r="L44" s="9"/>
      <c r="M44" s="9"/>
      <c r="N44" s="9"/>
      <c r="O44" s="9"/>
      <c r="P44" s="9"/>
      <c r="Q44" s="36">
        <f>SUM(D44:P44)</f>
        <v>65</v>
      </c>
      <c r="R44" s="37">
        <f>Q44/COUNT(D44:P44)</f>
        <v>10.833333333333334</v>
      </c>
      <c r="S44" s="36">
        <f>COUNT(D44:P44)</f>
        <v>6</v>
      </c>
      <c r="U44" s="24"/>
      <c r="V44" s="24"/>
      <c r="W44" s="24"/>
      <c r="X44" s="24"/>
    </row>
    <row r="45" spans="1:25">
      <c r="A45" s="3">
        <v>18</v>
      </c>
      <c r="B45" s="9" t="s">
        <v>261</v>
      </c>
      <c r="C45" s="9" t="s">
        <v>436</v>
      </c>
      <c r="D45" s="9">
        <v>2</v>
      </c>
      <c r="E45" s="9">
        <v>4</v>
      </c>
      <c r="F45" s="9">
        <v>28</v>
      </c>
      <c r="G45" s="9"/>
      <c r="H45" s="9">
        <v>10</v>
      </c>
      <c r="I45" s="9"/>
      <c r="J45" s="9"/>
      <c r="K45" s="9"/>
      <c r="L45" s="9">
        <v>11</v>
      </c>
      <c r="M45" s="9"/>
      <c r="N45" s="9"/>
      <c r="O45" s="9"/>
      <c r="P45" s="9"/>
      <c r="Q45" s="36">
        <f>SUM(D45:P45)</f>
        <v>55</v>
      </c>
      <c r="R45" s="37">
        <f>Q45/COUNT(D45:P45)</f>
        <v>11</v>
      </c>
      <c r="S45" s="36">
        <f>COUNT(D45:P45)</f>
        <v>5</v>
      </c>
      <c r="U45" s="28"/>
      <c r="V45" s="28"/>
      <c r="W45" s="35"/>
      <c r="X45" s="35"/>
    </row>
    <row r="46" spans="1:25">
      <c r="A46" s="3">
        <v>19</v>
      </c>
      <c r="B46" s="9" t="s">
        <v>153</v>
      </c>
      <c r="C46" s="9" t="s">
        <v>442</v>
      </c>
      <c r="D46" s="9"/>
      <c r="E46" s="9"/>
      <c r="F46" s="9"/>
      <c r="G46" s="9">
        <v>8</v>
      </c>
      <c r="H46" s="9"/>
      <c r="I46" s="9"/>
      <c r="J46" s="9">
        <v>14</v>
      </c>
      <c r="K46" s="9"/>
      <c r="L46" s="9"/>
      <c r="M46" s="9"/>
      <c r="N46" s="9"/>
      <c r="O46" s="9"/>
      <c r="P46" s="9"/>
      <c r="Q46" s="36">
        <f>SUM(D46:P46)</f>
        <v>22</v>
      </c>
      <c r="R46" s="37">
        <f>Q46/COUNT(D46:P46)</f>
        <v>11</v>
      </c>
      <c r="S46" s="36">
        <f>COUNT(D46:P46)</f>
        <v>2</v>
      </c>
      <c r="U46" s="28"/>
      <c r="V46" s="35"/>
      <c r="W46" s="35"/>
      <c r="X46" s="35"/>
    </row>
    <row r="47" spans="1:25">
      <c r="A47" s="36">
        <v>20</v>
      </c>
      <c r="B47" s="9" t="s">
        <v>152</v>
      </c>
      <c r="C47" s="9" t="s">
        <v>441</v>
      </c>
      <c r="D47" s="9">
        <v>3</v>
      </c>
      <c r="E47" s="9" t="s">
        <v>561</v>
      </c>
      <c r="F47" s="9">
        <v>12</v>
      </c>
      <c r="G47" s="9">
        <v>4</v>
      </c>
      <c r="H47" s="9">
        <v>21</v>
      </c>
      <c r="I47" s="9">
        <v>23</v>
      </c>
      <c r="J47" s="9">
        <v>6</v>
      </c>
      <c r="K47" s="9" t="s">
        <v>569</v>
      </c>
      <c r="L47" s="9"/>
      <c r="M47" s="9"/>
      <c r="N47" s="9"/>
      <c r="O47" s="9"/>
      <c r="P47" s="9"/>
      <c r="Q47" s="36">
        <f>SUM(D47:P47)</f>
        <v>69</v>
      </c>
      <c r="R47" s="37">
        <f>Q47/COUNT(D47:P47)</f>
        <v>11.5</v>
      </c>
      <c r="S47" s="36">
        <f>COUNT(D47:P47)</f>
        <v>6</v>
      </c>
      <c r="U47" s="28"/>
      <c r="V47" s="28"/>
      <c r="W47" s="28"/>
      <c r="X47" s="28"/>
    </row>
    <row r="48" spans="1:25">
      <c r="A48" s="3">
        <v>21</v>
      </c>
      <c r="B48" s="63" t="s">
        <v>225</v>
      </c>
      <c r="C48" s="63" t="s">
        <v>438</v>
      </c>
      <c r="D48" s="9">
        <v>6</v>
      </c>
      <c r="E48" s="63">
        <v>14</v>
      </c>
      <c r="F48" s="63">
        <v>8</v>
      </c>
      <c r="G48" s="63"/>
      <c r="H48" s="63" t="s">
        <v>576</v>
      </c>
      <c r="I48" s="63">
        <v>12</v>
      </c>
      <c r="J48" s="63"/>
      <c r="K48" s="63">
        <v>7</v>
      </c>
      <c r="L48" s="63">
        <v>23</v>
      </c>
      <c r="M48" s="63"/>
      <c r="N48" s="63"/>
      <c r="O48" s="63"/>
      <c r="P48" s="63"/>
      <c r="Q48" s="36">
        <f>SUM(D48:P48)</f>
        <v>70</v>
      </c>
      <c r="R48" s="37">
        <f>Q48/COUNT(D48:P48)</f>
        <v>11.666666666666666</v>
      </c>
      <c r="S48" s="36">
        <f>COUNT(D48:P48)</f>
        <v>6</v>
      </c>
      <c r="U48" s="28"/>
      <c r="V48" s="28"/>
      <c r="W48" s="28"/>
      <c r="X48" s="24"/>
    </row>
    <row r="49" spans="1:24">
      <c r="A49" s="3">
        <v>22</v>
      </c>
      <c r="B49" s="63" t="s">
        <v>182</v>
      </c>
      <c r="C49" s="63" t="s">
        <v>438</v>
      </c>
      <c r="D49" s="9">
        <v>16</v>
      </c>
      <c r="E49" s="63">
        <v>18</v>
      </c>
      <c r="F49" s="63"/>
      <c r="G49" s="63"/>
      <c r="H49" s="63"/>
      <c r="I49" s="63">
        <v>5</v>
      </c>
      <c r="J49" s="63"/>
      <c r="K49" s="63">
        <v>3</v>
      </c>
      <c r="L49" s="63">
        <v>22</v>
      </c>
      <c r="M49" s="63"/>
      <c r="N49" s="63"/>
      <c r="O49" s="63"/>
      <c r="P49" s="63"/>
      <c r="Q49" s="36">
        <f>SUM(D49:P49)</f>
        <v>64</v>
      </c>
      <c r="R49" s="37">
        <f>Q49/COUNT(D49:P49)</f>
        <v>12.8</v>
      </c>
      <c r="S49" s="36">
        <f>COUNT(D49:P49)</f>
        <v>5</v>
      </c>
      <c r="U49" s="28"/>
      <c r="V49" s="28"/>
      <c r="W49" s="28"/>
      <c r="X49" s="28"/>
    </row>
    <row r="50" spans="1:24">
      <c r="A50" s="3">
        <v>23</v>
      </c>
      <c r="B50" s="63" t="s">
        <v>139</v>
      </c>
      <c r="C50" s="63" t="s">
        <v>442</v>
      </c>
      <c r="D50" s="9">
        <v>15</v>
      </c>
      <c r="E50" s="63"/>
      <c r="F50" s="63"/>
      <c r="G50" s="63">
        <v>9</v>
      </c>
      <c r="H50" s="63"/>
      <c r="I50" s="63"/>
      <c r="J50" s="63">
        <v>16</v>
      </c>
      <c r="K50" s="63"/>
      <c r="L50" s="63"/>
      <c r="M50" s="63"/>
      <c r="N50" s="63"/>
      <c r="O50" s="63"/>
      <c r="P50" s="63"/>
      <c r="Q50" s="36">
        <f>SUM(D50:P50)</f>
        <v>40</v>
      </c>
      <c r="R50" s="37">
        <f>Q50/COUNT(D50:P50)</f>
        <v>13.333333333333334</v>
      </c>
      <c r="S50" s="36">
        <f>COUNT(D50:P50)</f>
        <v>3</v>
      </c>
      <c r="U50" s="28"/>
      <c r="V50" s="28"/>
      <c r="W50" s="28"/>
      <c r="X50" s="28"/>
    </row>
    <row r="51" spans="1:24">
      <c r="A51" s="3">
        <v>24</v>
      </c>
      <c r="B51" s="63" t="s">
        <v>240</v>
      </c>
      <c r="C51" s="63" t="s">
        <v>437</v>
      </c>
      <c r="D51" s="9"/>
      <c r="E51" s="63">
        <v>25</v>
      </c>
      <c r="F51" s="63">
        <v>5</v>
      </c>
      <c r="G51" s="63"/>
      <c r="H51" s="63"/>
      <c r="I51" s="63"/>
      <c r="J51" s="63"/>
      <c r="K51" s="63">
        <v>11</v>
      </c>
      <c r="L51" s="63"/>
      <c r="M51" s="63"/>
      <c r="N51" s="63"/>
      <c r="O51" s="63"/>
      <c r="P51" s="63"/>
      <c r="Q51" s="36">
        <f>SUM(D51:P51)</f>
        <v>41</v>
      </c>
      <c r="R51" s="37">
        <f>Q51/COUNT(D51:P51)</f>
        <v>13.666666666666666</v>
      </c>
      <c r="S51" s="36">
        <f>COUNT(D51:P51)</f>
        <v>3</v>
      </c>
      <c r="U51" s="24"/>
      <c r="V51" s="28"/>
      <c r="W51" s="28"/>
      <c r="X51" s="28"/>
    </row>
    <row r="52" spans="1:24">
      <c r="A52" s="3">
        <v>25</v>
      </c>
      <c r="B52" s="9" t="s">
        <v>183</v>
      </c>
      <c r="C52" s="9" t="s">
        <v>435</v>
      </c>
      <c r="D52" s="9"/>
      <c r="E52" s="9"/>
      <c r="F52" s="9">
        <v>21</v>
      </c>
      <c r="G52" s="9"/>
      <c r="H52" s="9">
        <v>14</v>
      </c>
      <c r="I52" s="9">
        <v>20</v>
      </c>
      <c r="J52" s="9">
        <v>1</v>
      </c>
      <c r="K52" s="9"/>
      <c r="L52" s="9"/>
      <c r="M52" s="9"/>
      <c r="N52" s="9"/>
      <c r="O52" s="9"/>
      <c r="P52" s="9"/>
      <c r="Q52" s="36">
        <f>SUM(D52:P52)</f>
        <v>56</v>
      </c>
      <c r="R52" s="37">
        <f>Q52/COUNT(D52:P52)</f>
        <v>14</v>
      </c>
      <c r="S52" s="36">
        <f>COUNT(D52:P52)</f>
        <v>4</v>
      </c>
      <c r="U52" s="24"/>
      <c r="V52" s="35"/>
      <c r="W52" s="35"/>
      <c r="X52" s="24"/>
    </row>
    <row r="53" spans="1:24">
      <c r="A53" s="3">
        <v>26</v>
      </c>
      <c r="B53" s="9" t="s">
        <v>497</v>
      </c>
      <c r="C53" s="9" t="s">
        <v>440</v>
      </c>
      <c r="D53" s="9"/>
      <c r="E53" s="9">
        <v>8</v>
      </c>
      <c r="F53" s="9"/>
      <c r="G53" s="9"/>
      <c r="H53" s="9"/>
      <c r="I53" s="9"/>
      <c r="J53" s="9"/>
      <c r="K53" s="9">
        <v>13</v>
      </c>
      <c r="L53" s="9">
        <v>21</v>
      </c>
      <c r="M53" s="9"/>
      <c r="N53" s="9"/>
      <c r="O53" s="9"/>
      <c r="P53" s="9"/>
      <c r="Q53" s="36">
        <f>SUM(D53:P53)</f>
        <v>42</v>
      </c>
      <c r="R53" s="37">
        <f>Q53/COUNT(D53:P53)</f>
        <v>14</v>
      </c>
      <c r="S53" s="36">
        <f>COUNT(D53:P53)</f>
        <v>3</v>
      </c>
      <c r="U53" s="28"/>
      <c r="W53" s="35"/>
    </row>
    <row r="54" spans="1:24">
      <c r="A54" s="3">
        <v>27</v>
      </c>
      <c r="B54" s="9" t="s">
        <v>502</v>
      </c>
      <c r="C54" s="9" t="s">
        <v>438</v>
      </c>
      <c r="D54" s="9"/>
      <c r="E54" s="9">
        <v>13</v>
      </c>
      <c r="F54" s="9"/>
      <c r="G54" s="9"/>
      <c r="H54" s="9">
        <v>20</v>
      </c>
      <c r="I54" s="9">
        <v>21</v>
      </c>
      <c r="J54" s="9">
        <v>2</v>
      </c>
      <c r="K54" s="9">
        <v>15</v>
      </c>
      <c r="L54" s="9"/>
      <c r="M54" s="9"/>
      <c r="N54" s="9"/>
      <c r="O54" s="9"/>
      <c r="P54" s="9"/>
      <c r="Q54" s="36">
        <f>SUM(D54:P54)</f>
        <v>71</v>
      </c>
      <c r="R54" s="37">
        <f>Q54/COUNT(D54:P54)</f>
        <v>14.2</v>
      </c>
      <c r="S54" s="36">
        <f>COUNT(D54:P54)</f>
        <v>5</v>
      </c>
      <c r="U54" s="24"/>
      <c r="V54" s="28"/>
      <c r="W54" s="28"/>
      <c r="X54" s="28"/>
    </row>
    <row r="55" spans="1:24">
      <c r="A55" s="3">
        <v>28</v>
      </c>
      <c r="B55" s="9" t="s">
        <v>32</v>
      </c>
      <c r="C55" s="9" t="s">
        <v>440</v>
      </c>
      <c r="D55" s="9">
        <v>10</v>
      </c>
      <c r="E55" s="9">
        <v>24</v>
      </c>
      <c r="F55" s="9"/>
      <c r="G55" s="9">
        <v>6</v>
      </c>
      <c r="H55" s="9"/>
      <c r="I55" s="9"/>
      <c r="J55" s="9">
        <v>17</v>
      </c>
      <c r="K55" s="9"/>
      <c r="L55" s="9"/>
      <c r="M55" s="9"/>
      <c r="N55" s="9"/>
      <c r="O55" s="9"/>
      <c r="P55" s="9"/>
      <c r="Q55" s="36">
        <f>SUM(D55:P55)</f>
        <v>57</v>
      </c>
      <c r="R55" s="37">
        <f>Q55/COUNT(D55:P55)</f>
        <v>14.25</v>
      </c>
      <c r="S55" s="36">
        <f>COUNT(D55:P55)</f>
        <v>4</v>
      </c>
      <c r="U55" s="24"/>
      <c r="V55" s="28"/>
      <c r="W55" s="28"/>
      <c r="X55" s="28"/>
    </row>
    <row r="56" spans="1:24">
      <c r="A56" s="3">
        <v>29</v>
      </c>
      <c r="B56" s="9" t="s">
        <v>434</v>
      </c>
      <c r="C56" s="9" t="s">
        <v>435</v>
      </c>
      <c r="D56" s="9"/>
      <c r="E56" s="9"/>
      <c r="F56" s="9"/>
      <c r="G56" s="9"/>
      <c r="H56" s="9">
        <v>16</v>
      </c>
      <c r="I56" s="9">
        <v>18</v>
      </c>
      <c r="J56" s="9"/>
      <c r="K56" s="9"/>
      <c r="L56" s="9">
        <v>9</v>
      </c>
      <c r="M56" s="9"/>
      <c r="N56" s="9"/>
      <c r="O56" s="9"/>
      <c r="P56" s="9"/>
      <c r="Q56" s="36">
        <f>SUM(D56:P56)</f>
        <v>43</v>
      </c>
      <c r="R56" s="37">
        <f>Q56/COUNT(D56:P56)</f>
        <v>14.333333333333334</v>
      </c>
      <c r="S56" s="36">
        <f>COUNT(D56:P56)</f>
        <v>3</v>
      </c>
      <c r="U56" s="28"/>
      <c r="V56" s="24"/>
      <c r="W56" s="24"/>
      <c r="X56" s="24"/>
    </row>
    <row r="57" spans="1:24">
      <c r="A57" s="3">
        <v>30</v>
      </c>
      <c r="B57" s="9" t="s">
        <v>532</v>
      </c>
      <c r="C57" s="9" t="s">
        <v>438</v>
      </c>
      <c r="D57" s="9"/>
      <c r="E57" s="9">
        <v>6</v>
      </c>
      <c r="F57" s="9">
        <v>15</v>
      </c>
      <c r="G57" s="9"/>
      <c r="H57" s="9"/>
      <c r="I57" s="9"/>
      <c r="J57" s="9"/>
      <c r="K57" s="9">
        <v>22</v>
      </c>
      <c r="L57" s="9"/>
      <c r="M57" s="9"/>
      <c r="N57" s="9"/>
      <c r="O57" s="9"/>
      <c r="P57" s="9"/>
      <c r="Q57" s="36">
        <f>SUM(D57:P57)</f>
        <v>43</v>
      </c>
      <c r="R57" s="37">
        <f>Q57/COUNT(D57:P57)</f>
        <v>14.333333333333334</v>
      </c>
      <c r="S57" s="36">
        <f>COUNT(D57:P57)</f>
        <v>3</v>
      </c>
      <c r="U57" s="24"/>
      <c r="V57" s="24"/>
      <c r="W57" s="24"/>
      <c r="X57" s="24"/>
    </row>
    <row r="58" spans="1:24">
      <c r="A58" s="3">
        <v>31</v>
      </c>
      <c r="B58" s="9" t="s">
        <v>534</v>
      </c>
      <c r="C58" s="9" t="s">
        <v>435</v>
      </c>
      <c r="D58" s="9"/>
      <c r="E58" s="9">
        <v>10</v>
      </c>
      <c r="F58" s="9">
        <v>14</v>
      </c>
      <c r="G58" s="9"/>
      <c r="H58" s="9">
        <v>7</v>
      </c>
      <c r="I58" s="9">
        <v>19</v>
      </c>
      <c r="J58" s="9"/>
      <c r="K58" s="9">
        <v>24</v>
      </c>
      <c r="L58" s="9"/>
      <c r="M58" s="9"/>
      <c r="N58" s="9"/>
      <c r="O58" s="9"/>
      <c r="P58" s="9"/>
      <c r="Q58" s="36">
        <f>SUM(D58:P58)</f>
        <v>74</v>
      </c>
      <c r="R58" s="37">
        <f>Q58/COUNT(D58:P58)</f>
        <v>14.8</v>
      </c>
      <c r="S58" s="36">
        <f>COUNT(D58:P58)</f>
        <v>5</v>
      </c>
      <c r="U58" s="28"/>
      <c r="V58" s="28"/>
      <c r="W58" s="28"/>
      <c r="X58" s="28"/>
    </row>
    <row r="59" spans="1:24">
      <c r="A59" s="3">
        <v>32</v>
      </c>
      <c r="B59" s="9" t="s">
        <v>180</v>
      </c>
      <c r="C59" s="9" t="s">
        <v>438</v>
      </c>
      <c r="D59" s="9"/>
      <c r="E59" s="9"/>
      <c r="F59" s="9"/>
      <c r="G59" s="9"/>
      <c r="H59" s="9"/>
      <c r="I59" s="9">
        <v>22</v>
      </c>
      <c r="J59" s="9"/>
      <c r="K59" s="9">
        <v>9</v>
      </c>
      <c r="L59" s="9">
        <v>14</v>
      </c>
      <c r="M59" s="9"/>
      <c r="N59" s="9"/>
      <c r="O59" s="9"/>
      <c r="P59" s="9"/>
      <c r="Q59" s="36">
        <f>SUM(D59:P59)</f>
        <v>45</v>
      </c>
      <c r="R59" s="37">
        <f>Q59/COUNT(D59:P59)</f>
        <v>15</v>
      </c>
      <c r="S59" s="36">
        <f>COUNT(D59:P59)</f>
        <v>3</v>
      </c>
    </row>
    <row r="60" spans="1:24">
      <c r="A60" s="3">
        <v>33</v>
      </c>
      <c r="B60" s="9" t="s">
        <v>533</v>
      </c>
      <c r="C60" s="9" t="s">
        <v>437</v>
      </c>
      <c r="D60" s="9"/>
      <c r="E60" s="9">
        <v>9</v>
      </c>
      <c r="F60" s="9">
        <v>19</v>
      </c>
      <c r="G60" s="9"/>
      <c r="H60" s="9"/>
      <c r="I60" s="9"/>
      <c r="J60" s="9">
        <v>9</v>
      </c>
      <c r="K60" s="9">
        <v>23</v>
      </c>
      <c r="L60" s="9">
        <v>17</v>
      </c>
      <c r="M60" s="9"/>
      <c r="N60" s="9"/>
      <c r="O60" s="9"/>
      <c r="P60" s="9"/>
      <c r="Q60" s="36">
        <f>SUM(D60:P60)</f>
        <v>77</v>
      </c>
      <c r="R60" s="37">
        <f>Q60/COUNT(D60:P60)</f>
        <v>15.4</v>
      </c>
      <c r="S60" s="36">
        <f>COUNT(D60:P60)</f>
        <v>5</v>
      </c>
    </row>
    <row r="61" spans="1:24">
      <c r="A61" s="3">
        <v>34</v>
      </c>
      <c r="B61" s="9" t="s">
        <v>390</v>
      </c>
      <c r="C61" s="9" t="s">
        <v>439</v>
      </c>
      <c r="D61" s="9">
        <v>13</v>
      </c>
      <c r="E61" s="9"/>
      <c r="F61" s="9"/>
      <c r="G61" s="9"/>
      <c r="H61" s="9"/>
      <c r="I61" s="9"/>
      <c r="J61" s="9"/>
      <c r="K61" s="9"/>
      <c r="L61" s="9">
        <v>18</v>
      </c>
      <c r="M61" s="9"/>
      <c r="N61" s="9"/>
      <c r="O61" s="9"/>
      <c r="P61" s="9"/>
      <c r="Q61" s="36">
        <f>SUM(D61:P61)</f>
        <v>31</v>
      </c>
      <c r="R61" s="37">
        <f>Q61/COUNT(D61:P61)</f>
        <v>15.5</v>
      </c>
      <c r="S61" s="36">
        <f>COUNT(D61:P61)</f>
        <v>2</v>
      </c>
    </row>
    <row r="62" spans="1:24">
      <c r="A62" s="3">
        <v>35</v>
      </c>
      <c r="B62" s="9" t="s">
        <v>556</v>
      </c>
      <c r="C62" s="9" t="s">
        <v>436</v>
      </c>
      <c r="D62" s="9"/>
      <c r="E62" s="9"/>
      <c r="F62" s="9"/>
      <c r="G62" s="9"/>
      <c r="H62" s="9"/>
      <c r="I62" s="9">
        <v>1</v>
      </c>
      <c r="J62" s="9"/>
      <c r="K62" s="9"/>
      <c r="L62" s="9">
        <v>30</v>
      </c>
      <c r="M62" s="9"/>
      <c r="N62" s="9"/>
      <c r="O62" s="9"/>
      <c r="P62" s="9"/>
      <c r="Q62" s="36">
        <f>SUM(D62:P62)</f>
        <v>31</v>
      </c>
      <c r="R62" s="37">
        <f>Q62/COUNT(D62:P62)</f>
        <v>15.5</v>
      </c>
      <c r="S62" s="36">
        <f>COUNT(D62:P62)</f>
        <v>2</v>
      </c>
    </row>
    <row r="63" spans="1:24">
      <c r="A63" s="3">
        <v>36</v>
      </c>
      <c r="B63" s="9" t="s">
        <v>216</v>
      </c>
      <c r="C63" s="9" t="s">
        <v>438</v>
      </c>
      <c r="D63" s="9"/>
      <c r="E63" s="9">
        <v>11</v>
      </c>
      <c r="F63" s="9"/>
      <c r="G63" s="9"/>
      <c r="H63" s="9"/>
      <c r="I63" s="9">
        <v>24</v>
      </c>
      <c r="J63" s="9"/>
      <c r="K63" s="9">
        <v>12</v>
      </c>
      <c r="L63" s="9"/>
      <c r="M63" s="9"/>
      <c r="N63" s="9"/>
      <c r="O63" s="9"/>
      <c r="P63" s="9"/>
      <c r="Q63" s="36">
        <f>SUM(D63:P63)</f>
        <v>47</v>
      </c>
      <c r="R63" s="37">
        <f>Q63/COUNT(D63:P63)</f>
        <v>15.666666666666666</v>
      </c>
      <c r="S63" s="36">
        <f>COUNT(D63:P63)</f>
        <v>3</v>
      </c>
    </row>
    <row r="64" spans="1:24">
      <c r="A64" s="3">
        <v>37</v>
      </c>
      <c r="B64" s="9" t="s">
        <v>148</v>
      </c>
      <c r="C64" s="9" t="s">
        <v>435</v>
      </c>
      <c r="D64" s="9"/>
      <c r="E64" s="9"/>
      <c r="F64" s="9">
        <v>30</v>
      </c>
      <c r="G64" s="9"/>
      <c r="H64" s="9"/>
      <c r="I64" s="9"/>
      <c r="J64" s="9">
        <v>12</v>
      </c>
      <c r="K64" s="9">
        <v>25</v>
      </c>
      <c r="L64" s="9">
        <v>1</v>
      </c>
      <c r="M64" s="9"/>
      <c r="N64" s="9"/>
      <c r="O64" s="9"/>
      <c r="P64" s="9"/>
      <c r="Q64" s="36">
        <f>SUM(D64:P64)</f>
        <v>68</v>
      </c>
      <c r="R64" s="37">
        <f>Q64/COUNT(D64:P64)</f>
        <v>17</v>
      </c>
      <c r="S64" s="36">
        <f>COUNT(D64:P64)</f>
        <v>4</v>
      </c>
    </row>
    <row r="65" spans="1:26">
      <c r="A65" s="3">
        <v>38</v>
      </c>
      <c r="B65" s="9" t="s">
        <v>25</v>
      </c>
      <c r="C65" s="9" t="s">
        <v>440</v>
      </c>
      <c r="D65" s="9">
        <v>4</v>
      </c>
      <c r="E65" s="9">
        <v>7</v>
      </c>
      <c r="F65" s="9">
        <v>25</v>
      </c>
      <c r="G65" s="9"/>
      <c r="H65" s="9">
        <v>33</v>
      </c>
      <c r="I65" s="9"/>
      <c r="J65" s="9"/>
      <c r="K65" s="9"/>
      <c r="L65" s="9"/>
      <c r="M65" s="9"/>
      <c r="N65" s="9"/>
      <c r="O65" s="9"/>
      <c r="P65" s="9"/>
      <c r="Q65" s="36">
        <f>SUM(D65:P65)</f>
        <v>69</v>
      </c>
      <c r="R65" s="37">
        <f>Q65/COUNT(D65:P65)</f>
        <v>17.25</v>
      </c>
      <c r="S65" s="36">
        <f>COUNT(D65:P65)</f>
        <v>4</v>
      </c>
    </row>
    <row r="66" spans="1:26">
      <c r="A66" s="3">
        <v>39</v>
      </c>
      <c r="B66" s="9" t="s">
        <v>409</v>
      </c>
      <c r="C66" s="9" t="s">
        <v>439</v>
      </c>
      <c r="D66" s="9"/>
      <c r="E66" s="9"/>
      <c r="F66" s="9"/>
      <c r="G66" s="9"/>
      <c r="H66" s="9">
        <v>30</v>
      </c>
      <c r="I66" s="9"/>
      <c r="J66" s="9"/>
      <c r="K66" s="9"/>
      <c r="L66" s="9">
        <v>7</v>
      </c>
      <c r="M66" s="9"/>
      <c r="N66" s="9"/>
      <c r="O66" s="9"/>
      <c r="P66" s="9"/>
      <c r="Q66" s="36">
        <f>SUM(D66:P66)</f>
        <v>37</v>
      </c>
      <c r="R66" s="37">
        <f>Q66/COUNT(D66:P66)</f>
        <v>18.5</v>
      </c>
      <c r="S66" s="36">
        <f>COUNT(D66:P66)</f>
        <v>2</v>
      </c>
    </row>
    <row r="67" spans="1:26">
      <c r="A67" s="3">
        <v>40</v>
      </c>
      <c r="B67" s="9" t="s">
        <v>231</v>
      </c>
      <c r="C67" s="9" t="s">
        <v>438</v>
      </c>
      <c r="D67" s="9"/>
      <c r="E67" s="9">
        <v>22</v>
      </c>
      <c r="F67" s="9">
        <v>7</v>
      </c>
      <c r="G67" s="9"/>
      <c r="H67" s="9"/>
      <c r="I67" s="9">
        <v>26</v>
      </c>
      <c r="J67" s="9"/>
      <c r="K67" s="9">
        <v>14</v>
      </c>
      <c r="L67" s="9">
        <v>25</v>
      </c>
      <c r="M67" s="9"/>
      <c r="N67" s="9"/>
      <c r="O67" s="9"/>
      <c r="P67" s="9"/>
      <c r="Q67" s="36">
        <f>SUM(D67:P67)</f>
        <v>94</v>
      </c>
      <c r="R67" s="37">
        <f>Q67/COUNT(D67:P67)</f>
        <v>18.8</v>
      </c>
      <c r="S67" s="36">
        <f>COUNT(D67:P67)</f>
        <v>5</v>
      </c>
    </row>
    <row r="68" spans="1:26">
      <c r="A68" s="3">
        <v>41</v>
      </c>
      <c r="B68" s="9" t="s">
        <v>558</v>
      </c>
      <c r="C68" s="9" t="s">
        <v>439</v>
      </c>
      <c r="D68" s="9"/>
      <c r="E68" s="9"/>
      <c r="F68" s="9"/>
      <c r="G68" s="9"/>
      <c r="H68" s="9"/>
      <c r="I68" s="9">
        <v>5</v>
      </c>
      <c r="J68" s="9"/>
      <c r="K68" s="9">
        <v>29</v>
      </c>
      <c r="L68" s="9">
        <v>24</v>
      </c>
      <c r="M68" s="9"/>
      <c r="N68" s="9"/>
      <c r="O68" s="9"/>
      <c r="P68" s="9"/>
      <c r="Q68" s="36">
        <f>SUM(D68:P68)</f>
        <v>58</v>
      </c>
      <c r="R68" s="37">
        <f>Q68/COUNT(D68:P68)</f>
        <v>19.333333333333332</v>
      </c>
      <c r="S68" s="36">
        <f>COUNT(D68:P68)</f>
        <v>3</v>
      </c>
    </row>
    <row r="69" spans="1:26">
      <c r="A69" s="3">
        <v>42</v>
      </c>
      <c r="B69" s="9" t="s">
        <v>375</v>
      </c>
      <c r="C69" s="9" t="s">
        <v>438</v>
      </c>
      <c r="D69" s="9"/>
      <c r="E69" s="9">
        <v>20</v>
      </c>
      <c r="F69" s="9"/>
      <c r="G69" s="9"/>
      <c r="H69" s="9">
        <v>19</v>
      </c>
      <c r="I69" s="9">
        <v>27</v>
      </c>
      <c r="J69" s="9"/>
      <c r="K69" s="9">
        <v>21</v>
      </c>
      <c r="L69" s="9">
        <v>15</v>
      </c>
      <c r="M69" s="9"/>
      <c r="N69" s="9"/>
      <c r="O69" s="9"/>
      <c r="P69" s="9"/>
      <c r="Q69" s="36">
        <f>SUM(D69:P69)</f>
        <v>102</v>
      </c>
      <c r="R69" s="37">
        <f>Q69/COUNT(D69:P69)</f>
        <v>20.399999999999999</v>
      </c>
      <c r="S69" s="36">
        <f>COUNT(D69:P69)</f>
        <v>5</v>
      </c>
    </row>
    <row r="70" spans="1:26">
      <c r="A70" s="3">
        <v>43</v>
      </c>
      <c r="B70" s="9" t="s">
        <v>238</v>
      </c>
      <c r="C70" s="9" t="s">
        <v>435</v>
      </c>
      <c r="D70" s="9"/>
      <c r="E70" s="9">
        <v>15</v>
      </c>
      <c r="F70" s="9">
        <v>16</v>
      </c>
      <c r="G70" s="9"/>
      <c r="H70" s="9">
        <v>40</v>
      </c>
      <c r="I70" s="9">
        <v>13</v>
      </c>
      <c r="J70" s="9"/>
      <c r="K70" s="9"/>
      <c r="L70" s="9"/>
      <c r="M70" s="9"/>
      <c r="N70" s="9"/>
      <c r="O70" s="9"/>
      <c r="P70" s="9"/>
      <c r="Q70" s="36">
        <f>SUM(D70:P70)</f>
        <v>84</v>
      </c>
      <c r="R70" s="37">
        <f>Q70/COUNT(D70:P70)</f>
        <v>21</v>
      </c>
      <c r="S70" s="36">
        <f>COUNT(D70:P70)</f>
        <v>4</v>
      </c>
    </row>
    <row r="71" spans="1:26">
      <c r="A71" s="3">
        <v>44</v>
      </c>
      <c r="B71" s="9" t="s">
        <v>21</v>
      </c>
      <c r="C71" s="9" t="s">
        <v>435</v>
      </c>
      <c r="D71" s="9"/>
      <c r="E71" s="9"/>
      <c r="F71" s="9"/>
      <c r="G71" s="9"/>
      <c r="H71" s="9">
        <v>25</v>
      </c>
      <c r="I71" s="9">
        <v>10</v>
      </c>
      <c r="J71" s="9"/>
      <c r="K71" s="9"/>
      <c r="L71" s="9">
        <v>29</v>
      </c>
      <c r="M71" s="9"/>
      <c r="N71" s="9"/>
      <c r="O71" s="9"/>
      <c r="P71" s="9"/>
      <c r="Q71" s="36">
        <f>SUM(D71:P71)</f>
        <v>64</v>
      </c>
      <c r="R71" s="37">
        <f>Q71/COUNT(D71:P71)</f>
        <v>21.333333333333332</v>
      </c>
      <c r="S71" s="36">
        <f>COUNT(D71:P71)</f>
        <v>3</v>
      </c>
    </row>
    <row r="72" spans="1:26">
      <c r="A72" s="3">
        <v>45</v>
      </c>
      <c r="B72" s="9" t="s">
        <v>192</v>
      </c>
      <c r="C72" s="9" t="s">
        <v>437</v>
      </c>
      <c r="D72" s="9"/>
      <c r="E72" s="9"/>
      <c r="F72" s="9">
        <v>13</v>
      </c>
      <c r="G72" s="9"/>
      <c r="H72" s="9"/>
      <c r="I72" s="9">
        <v>34</v>
      </c>
      <c r="J72" s="9"/>
      <c r="K72" s="9"/>
      <c r="L72" s="9"/>
      <c r="M72" s="9"/>
      <c r="N72" s="9"/>
      <c r="O72" s="9"/>
      <c r="P72" s="9"/>
      <c r="Q72" s="36">
        <f>SUM(D72:P72)</f>
        <v>47</v>
      </c>
      <c r="R72" s="37">
        <f>Q72/COUNT(D72:P72)</f>
        <v>23.5</v>
      </c>
      <c r="S72" s="36">
        <f>COUNT(D72:P72)</f>
        <v>2</v>
      </c>
    </row>
    <row r="73" spans="1:26">
      <c r="A73" s="3">
        <v>46</v>
      </c>
      <c r="B73" s="9" t="s">
        <v>402</v>
      </c>
      <c r="C73" s="9" t="s">
        <v>437</v>
      </c>
      <c r="D73" s="9"/>
      <c r="E73" s="9">
        <v>33</v>
      </c>
      <c r="F73" s="9">
        <v>10</v>
      </c>
      <c r="G73" s="9"/>
      <c r="H73" s="9">
        <v>28</v>
      </c>
      <c r="I73" s="9"/>
      <c r="J73" s="9"/>
      <c r="K73" s="9"/>
      <c r="L73" s="9"/>
      <c r="M73" s="9"/>
      <c r="N73" s="9"/>
      <c r="O73" s="9"/>
      <c r="P73" s="9"/>
      <c r="Q73" s="36">
        <f>SUM(D73:P73)</f>
        <v>71</v>
      </c>
      <c r="R73" s="37">
        <f>Q73/COUNT(D73:P73)</f>
        <v>23.666666666666668</v>
      </c>
      <c r="S73" s="36">
        <f>COUNT(D73:P73)</f>
        <v>3</v>
      </c>
      <c r="Y73" s="28"/>
    </row>
    <row r="74" spans="1:26">
      <c r="A74" s="3">
        <v>47</v>
      </c>
      <c r="B74" s="9" t="s">
        <v>198</v>
      </c>
      <c r="C74" s="9" t="s">
        <v>438</v>
      </c>
      <c r="D74" s="9"/>
      <c r="E74" s="9">
        <v>16</v>
      </c>
      <c r="F74" s="9"/>
      <c r="G74" s="9"/>
      <c r="H74" s="9"/>
      <c r="I74" s="9"/>
      <c r="J74" s="9"/>
      <c r="K74" s="9">
        <v>32</v>
      </c>
      <c r="L74" s="9"/>
      <c r="M74" s="9"/>
      <c r="N74" s="9"/>
      <c r="O74" s="9"/>
      <c r="P74" s="9"/>
      <c r="Q74" s="36">
        <f>SUM(D74:P74)</f>
        <v>48</v>
      </c>
      <c r="R74" s="37">
        <f>Q74/COUNT(D74:P74)</f>
        <v>24</v>
      </c>
      <c r="S74" s="36">
        <f>COUNT(D74:P74)</f>
        <v>2</v>
      </c>
      <c r="U74" s="28"/>
      <c r="V74" s="28"/>
      <c r="W74" s="28"/>
      <c r="X74" s="28"/>
      <c r="Y74" s="28"/>
    </row>
    <row r="75" spans="1:26">
      <c r="A75" s="3">
        <v>48</v>
      </c>
      <c r="B75" s="9" t="s">
        <v>527</v>
      </c>
      <c r="C75" s="9" t="s">
        <v>439</v>
      </c>
      <c r="D75" s="9">
        <v>18</v>
      </c>
      <c r="E75" s="9"/>
      <c r="F75" s="9">
        <v>27</v>
      </c>
      <c r="G75" s="9"/>
      <c r="H75" s="9">
        <v>23</v>
      </c>
      <c r="I75" s="9">
        <v>36</v>
      </c>
      <c r="J75" s="9">
        <v>18</v>
      </c>
      <c r="K75" s="9"/>
      <c r="L75" s="9"/>
      <c r="M75" s="9"/>
      <c r="N75" s="9"/>
      <c r="O75" s="9"/>
      <c r="P75" s="9"/>
      <c r="Q75" s="36">
        <f>SUM(D75:P75)</f>
        <v>122</v>
      </c>
      <c r="R75" s="37">
        <f>Q75/COUNT(D75:P75)</f>
        <v>24.4</v>
      </c>
      <c r="S75" s="36">
        <f>COUNT(D75:P75)</f>
        <v>5</v>
      </c>
      <c r="U75" s="24"/>
      <c r="V75" s="24"/>
      <c r="W75" s="24"/>
      <c r="X75" s="24"/>
      <c r="Y75" s="28"/>
      <c r="Z75" s="19"/>
    </row>
    <row r="76" spans="1:26">
      <c r="A76" s="3">
        <v>49</v>
      </c>
      <c r="B76" s="9" t="s">
        <v>40</v>
      </c>
      <c r="C76" s="9" t="s">
        <v>438</v>
      </c>
      <c r="D76" s="9"/>
      <c r="E76" s="9"/>
      <c r="F76" s="9"/>
      <c r="G76" s="9"/>
      <c r="H76" s="9"/>
      <c r="I76" s="9">
        <v>28</v>
      </c>
      <c r="J76" s="9"/>
      <c r="K76" s="9">
        <v>16</v>
      </c>
      <c r="L76" s="9">
        <v>32</v>
      </c>
      <c r="M76" s="9"/>
      <c r="N76" s="9"/>
      <c r="O76" s="9"/>
      <c r="P76" s="9"/>
      <c r="Q76" s="36">
        <f>SUM(D76:P76)</f>
        <v>76</v>
      </c>
      <c r="R76" s="37">
        <f>Q76/COUNT(D76:P76)</f>
        <v>25.333333333333332</v>
      </c>
      <c r="S76" s="36">
        <f>COUNT(D76:P76)</f>
        <v>3</v>
      </c>
      <c r="U76" s="24"/>
      <c r="V76" s="24"/>
      <c r="W76" s="24"/>
      <c r="X76" s="24"/>
      <c r="Y76" s="28"/>
      <c r="Z76" s="19"/>
    </row>
    <row r="77" spans="1:26">
      <c r="A77" s="3">
        <v>50</v>
      </c>
      <c r="B77" s="9" t="s">
        <v>338</v>
      </c>
      <c r="C77" s="9" t="s">
        <v>440</v>
      </c>
      <c r="D77" s="9">
        <v>11</v>
      </c>
      <c r="E77" s="9"/>
      <c r="F77" s="9">
        <v>29</v>
      </c>
      <c r="G77" s="9"/>
      <c r="H77" s="9">
        <v>26</v>
      </c>
      <c r="I77" s="9">
        <v>25</v>
      </c>
      <c r="J77" s="9"/>
      <c r="K77" s="9">
        <v>33</v>
      </c>
      <c r="L77" s="9">
        <v>31</v>
      </c>
      <c r="M77" s="9"/>
      <c r="N77" s="9"/>
      <c r="O77" s="9"/>
      <c r="P77" s="9"/>
      <c r="Q77" s="36">
        <f>SUM(D77:P77)</f>
        <v>155</v>
      </c>
      <c r="R77" s="37">
        <f>Q77/COUNT(D77:P77)</f>
        <v>25.833333333333332</v>
      </c>
      <c r="S77" s="36">
        <f>COUNT(D77:P77)</f>
        <v>6</v>
      </c>
      <c r="U77" s="24"/>
      <c r="V77" s="24"/>
      <c r="W77" s="24"/>
      <c r="X77" s="24"/>
      <c r="Y77" s="28"/>
      <c r="Z77" s="19"/>
    </row>
    <row r="78" spans="1:26">
      <c r="A78" s="3">
        <v>51</v>
      </c>
      <c r="B78" s="9" t="s">
        <v>350</v>
      </c>
      <c r="C78" s="9" t="s">
        <v>435</v>
      </c>
      <c r="D78" s="9"/>
      <c r="E78" s="9"/>
      <c r="F78" s="9">
        <v>6</v>
      </c>
      <c r="G78" s="9"/>
      <c r="H78" s="9">
        <v>42</v>
      </c>
      <c r="I78" s="9">
        <v>35</v>
      </c>
      <c r="J78" s="9"/>
      <c r="K78" s="9"/>
      <c r="L78" s="9"/>
      <c r="M78" s="9"/>
      <c r="N78" s="9"/>
      <c r="O78" s="9"/>
      <c r="P78" s="9"/>
      <c r="Q78" s="36">
        <f>SUM(D78:P78)</f>
        <v>83</v>
      </c>
      <c r="R78" s="37">
        <f>Q78/COUNT(D78:P78)</f>
        <v>27.666666666666668</v>
      </c>
      <c r="S78" s="36">
        <f>COUNT(D78:P78)</f>
        <v>3</v>
      </c>
      <c r="U78" s="24"/>
      <c r="V78" s="28"/>
      <c r="W78" s="28"/>
      <c r="X78" s="28"/>
      <c r="Y78" s="28"/>
      <c r="Z78" s="19"/>
    </row>
    <row r="79" spans="1:26">
      <c r="A79" s="3">
        <v>52</v>
      </c>
      <c r="B79" s="9" t="s">
        <v>537</v>
      </c>
      <c r="C79" s="9" t="s">
        <v>437</v>
      </c>
      <c r="D79" s="9"/>
      <c r="E79" s="9"/>
      <c r="F79" s="9">
        <v>24</v>
      </c>
      <c r="G79" s="9"/>
      <c r="H79" s="9"/>
      <c r="I79" s="9">
        <v>33</v>
      </c>
      <c r="J79" s="9"/>
      <c r="K79" s="9"/>
      <c r="L79" s="9"/>
      <c r="M79" s="9"/>
      <c r="N79" s="9"/>
      <c r="O79" s="9"/>
      <c r="P79" s="9"/>
      <c r="Q79" s="36">
        <f>SUM(D79:P79)</f>
        <v>57</v>
      </c>
      <c r="R79" s="37">
        <f>Q79/COUNT(D79:P79)</f>
        <v>28.5</v>
      </c>
      <c r="S79" s="36">
        <f>COUNT(D79:P79)</f>
        <v>2</v>
      </c>
      <c r="U79" s="24"/>
      <c r="V79" s="28"/>
      <c r="W79" s="28"/>
      <c r="X79" s="28"/>
      <c r="Y79" s="28"/>
      <c r="Z79" s="19"/>
    </row>
    <row r="80" spans="1:26">
      <c r="A80" s="3">
        <v>53</v>
      </c>
      <c r="B80" s="9" t="s">
        <v>145</v>
      </c>
      <c r="C80" s="9" t="s">
        <v>436</v>
      </c>
      <c r="D80" s="9"/>
      <c r="E80" s="9"/>
      <c r="F80" s="9"/>
      <c r="G80" s="9"/>
      <c r="H80" s="9"/>
      <c r="I80" s="9">
        <v>31</v>
      </c>
      <c r="J80" s="9"/>
      <c r="K80" s="9"/>
      <c r="L80" s="9">
        <v>28</v>
      </c>
      <c r="M80" s="9"/>
      <c r="N80" s="9"/>
      <c r="O80" s="9"/>
      <c r="P80" s="9"/>
      <c r="Q80" s="36">
        <f>SUM(D80:P80)</f>
        <v>59</v>
      </c>
      <c r="R80" s="37">
        <f>Q80/COUNT(D80:P80)</f>
        <v>29.5</v>
      </c>
      <c r="S80" s="36">
        <f>COUNT(D80:P80)</f>
        <v>2</v>
      </c>
      <c r="U80" s="28"/>
      <c r="V80" s="28"/>
      <c r="W80" s="28"/>
      <c r="X80" s="28"/>
      <c r="Y80" s="28"/>
      <c r="Z80" s="19"/>
    </row>
    <row r="81" spans="1:26">
      <c r="A81" s="3">
        <v>54</v>
      </c>
      <c r="B81" s="9" t="s">
        <v>302</v>
      </c>
      <c r="C81" s="9" t="s">
        <v>438</v>
      </c>
      <c r="D81" s="9"/>
      <c r="E81" s="9">
        <v>27</v>
      </c>
      <c r="F81" s="9"/>
      <c r="G81" s="9"/>
      <c r="H81" s="9"/>
      <c r="I81" s="9"/>
      <c r="J81" s="9"/>
      <c r="K81" s="9">
        <v>35</v>
      </c>
      <c r="L81" s="9"/>
      <c r="M81" s="9"/>
      <c r="N81" s="9"/>
      <c r="O81" s="9"/>
      <c r="P81" s="9"/>
      <c r="Q81" s="36">
        <f>SUM(D81:P81)</f>
        <v>62</v>
      </c>
      <c r="R81" s="37">
        <f>Q81/COUNT(D81:P81)</f>
        <v>31</v>
      </c>
      <c r="S81" s="36">
        <f>COUNT(D81:P81)</f>
        <v>2</v>
      </c>
      <c r="Y81" s="28"/>
    </row>
    <row r="82" spans="1:26">
      <c r="A82" s="3">
        <v>55</v>
      </c>
      <c r="B82" s="9" t="s">
        <v>425</v>
      </c>
      <c r="C82" s="9" t="s">
        <v>438</v>
      </c>
      <c r="D82" s="9"/>
      <c r="E82" s="9">
        <v>29</v>
      </c>
      <c r="F82" s="9"/>
      <c r="G82" s="9"/>
      <c r="H82" s="9"/>
      <c r="I82" s="9"/>
      <c r="J82" s="9"/>
      <c r="K82" s="9">
        <v>38</v>
      </c>
      <c r="L82" s="9"/>
      <c r="M82" s="9"/>
      <c r="N82" s="9"/>
      <c r="O82" s="9"/>
      <c r="P82" s="9"/>
      <c r="Q82" s="36">
        <f>SUM(D82:P82)</f>
        <v>67</v>
      </c>
      <c r="R82" s="37">
        <f>Q82/COUNT(D82:P82)</f>
        <v>33.5</v>
      </c>
      <c r="S82" s="36">
        <f>COUNT(D82:P82)</f>
        <v>2</v>
      </c>
      <c r="Y82" s="28"/>
    </row>
    <row r="83" spans="1:26">
      <c r="A83" s="3">
        <v>56</v>
      </c>
      <c r="B83" s="9" t="s">
        <v>476</v>
      </c>
      <c r="C83" s="9" t="s">
        <v>440</v>
      </c>
      <c r="D83" s="9"/>
      <c r="E83" s="9"/>
      <c r="F83" s="9"/>
      <c r="G83" s="9"/>
      <c r="H83" s="9"/>
      <c r="I83" s="9"/>
      <c r="J83" s="9"/>
      <c r="K83" s="9">
        <v>37</v>
      </c>
      <c r="L83" s="9">
        <v>33</v>
      </c>
      <c r="M83" s="9"/>
      <c r="N83" s="9"/>
      <c r="O83" s="9"/>
      <c r="P83" s="9"/>
      <c r="Q83" s="36">
        <f>SUM(D83:P83)</f>
        <v>70</v>
      </c>
      <c r="R83" s="37">
        <f>Q83/COUNT(D83:P83)</f>
        <v>35</v>
      </c>
      <c r="S83" s="36">
        <f>COUNT(D83:P83)</f>
        <v>2</v>
      </c>
      <c r="Y83" s="28"/>
    </row>
    <row r="84" spans="1:26">
      <c r="A84" s="3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36"/>
      <c r="R84" s="37"/>
      <c r="S84" s="36"/>
      <c r="Y84" s="28"/>
    </row>
    <row r="85" spans="1:26">
      <c r="A85" s="3"/>
      <c r="B85" s="9" t="s">
        <v>224</v>
      </c>
      <c r="C85" s="9" t="s">
        <v>437</v>
      </c>
      <c r="D85" s="9"/>
      <c r="E85" s="9"/>
      <c r="F85" s="9">
        <v>1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36">
        <f>SUM(D85:P85)</f>
        <v>1</v>
      </c>
      <c r="R85" s="37">
        <f>Q85/COUNT(D85:P85)</f>
        <v>1</v>
      </c>
      <c r="S85" s="36">
        <f>COUNT(D85:P85)</f>
        <v>1</v>
      </c>
      <c r="Y85" s="28"/>
    </row>
    <row r="86" spans="1:26">
      <c r="A86" s="36"/>
      <c r="B86" s="9" t="s">
        <v>361</v>
      </c>
      <c r="C86" s="9" t="s">
        <v>439</v>
      </c>
      <c r="D86" s="9"/>
      <c r="E86" s="9"/>
      <c r="F86" s="9"/>
      <c r="G86" s="9"/>
      <c r="H86" s="9">
        <v>3</v>
      </c>
      <c r="I86" s="9"/>
      <c r="J86" s="9"/>
      <c r="K86" s="9"/>
      <c r="L86" s="9"/>
      <c r="M86" s="9"/>
      <c r="N86" s="9"/>
      <c r="O86" s="9"/>
      <c r="P86" s="9"/>
      <c r="Q86" s="36">
        <f>SUM(D86:P86)</f>
        <v>3</v>
      </c>
      <c r="R86" s="37">
        <f>Q86/COUNT(D86:P86)</f>
        <v>3</v>
      </c>
      <c r="S86" s="36">
        <f>COUNT(D86:P86)</f>
        <v>1</v>
      </c>
      <c r="Y86" s="28"/>
    </row>
    <row r="87" spans="1:26">
      <c r="A87" s="3"/>
      <c r="B87" s="9" t="s">
        <v>200</v>
      </c>
      <c r="C87" s="9" t="s">
        <v>439</v>
      </c>
      <c r="D87" s="9"/>
      <c r="E87" s="9"/>
      <c r="F87" s="9"/>
      <c r="G87" s="9"/>
      <c r="H87" s="9">
        <v>5</v>
      </c>
      <c r="I87" s="9"/>
      <c r="J87" s="9"/>
      <c r="K87" s="9"/>
      <c r="L87" s="9"/>
      <c r="M87" s="9"/>
      <c r="N87" s="9"/>
      <c r="O87" s="9"/>
      <c r="P87" s="9"/>
      <c r="Q87" s="36">
        <f>SUM(D87:P87)</f>
        <v>5</v>
      </c>
      <c r="R87" s="37">
        <f>Q87/COUNT(D87:P87)</f>
        <v>5</v>
      </c>
      <c r="S87" s="36">
        <f>COUNT(D87:P87)</f>
        <v>1</v>
      </c>
      <c r="Y87" s="28"/>
    </row>
    <row r="88" spans="1:26">
      <c r="A88" s="3"/>
      <c r="B88" s="9" t="s">
        <v>554</v>
      </c>
      <c r="C88" s="9" t="s">
        <v>438</v>
      </c>
      <c r="D88" s="9"/>
      <c r="E88" s="9"/>
      <c r="F88" s="9"/>
      <c r="G88" s="9"/>
      <c r="H88" s="9"/>
      <c r="I88" s="9">
        <v>7</v>
      </c>
      <c r="J88" s="9"/>
      <c r="K88" s="9"/>
      <c r="L88" s="9"/>
      <c r="M88" s="9"/>
      <c r="N88" s="9"/>
      <c r="O88" s="9"/>
      <c r="P88" s="9"/>
      <c r="Q88" s="36">
        <f>SUM(D88:P88)</f>
        <v>7</v>
      </c>
      <c r="R88" s="37">
        <f>Q88/COUNT(D88:P88)</f>
        <v>7</v>
      </c>
      <c r="S88" s="36">
        <f>COUNT(D88:P88)</f>
        <v>1</v>
      </c>
      <c r="U88" s="28"/>
      <c r="V88" s="24"/>
      <c r="W88" s="28"/>
      <c r="X88" s="28"/>
      <c r="Y88" s="28"/>
    </row>
    <row r="89" spans="1:26">
      <c r="A89" s="36"/>
      <c r="B89" s="9" t="s">
        <v>559</v>
      </c>
      <c r="C89" s="9" t="s">
        <v>442</v>
      </c>
      <c r="D89" s="9"/>
      <c r="E89" s="9"/>
      <c r="F89" s="9"/>
      <c r="G89" s="9"/>
      <c r="H89" s="9"/>
      <c r="I89" s="9"/>
      <c r="J89" s="9">
        <v>8</v>
      </c>
      <c r="K89" s="9"/>
      <c r="L89" s="9"/>
      <c r="M89" s="9"/>
      <c r="N89" s="9"/>
      <c r="O89" s="9"/>
      <c r="P89" s="9"/>
      <c r="Q89" s="36">
        <f>SUM(D89:P89)</f>
        <v>8</v>
      </c>
      <c r="R89" s="37">
        <f>Q89/COUNT(D89:P89)</f>
        <v>8</v>
      </c>
      <c r="S89" s="36">
        <f>COUNT(D89:P89)</f>
        <v>1</v>
      </c>
      <c r="U89" s="28"/>
      <c r="V89" s="28"/>
      <c r="W89" s="28"/>
      <c r="X89" s="28"/>
      <c r="Y89" s="28"/>
    </row>
    <row r="90" spans="1:26">
      <c r="A90" s="3"/>
      <c r="B90" s="9" t="s">
        <v>396</v>
      </c>
      <c r="C90" s="9" t="s">
        <v>439</v>
      </c>
      <c r="D90" s="9"/>
      <c r="E90" s="9"/>
      <c r="F90" s="9"/>
      <c r="G90" s="9"/>
      <c r="H90" s="9">
        <v>9</v>
      </c>
      <c r="I90" s="9"/>
      <c r="J90" s="9"/>
      <c r="K90" s="9"/>
      <c r="L90" s="9"/>
      <c r="M90" s="9"/>
      <c r="N90" s="9"/>
      <c r="O90" s="9"/>
      <c r="P90" s="9"/>
      <c r="Q90" s="36">
        <f>SUM(D90:P90)</f>
        <v>9</v>
      </c>
      <c r="R90" s="37">
        <f>Q90/COUNT(D90:P90)</f>
        <v>9</v>
      </c>
      <c r="S90" s="36">
        <f>COUNT(D90:P90)</f>
        <v>1</v>
      </c>
      <c r="U90" s="28"/>
      <c r="V90" s="24"/>
      <c r="W90" s="24"/>
      <c r="X90" s="28"/>
      <c r="Y90" s="28"/>
    </row>
    <row r="91" spans="1:26">
      <c r="A91" s="3"/>
      <c r="B91" s="9" t="s">
        <v>357</v>
      </c>
      <c r="C91" s="9" t="s">
        <v>442</v>
      </c>
      <c r="D91" s="9"/>
      <c r="E91" s="9"/>
      <c r="F91" s="9"/>
      <c r="G91" s="9"/>
      <c r="H91" s="9"/>
      <c r="I91" s="9"/>
      <c r="J91" s="9">
        <v>15</v>
      </c>
      <c r="K91" s="9"/>
      <c r="L91" s="9"/>
      <c r="M91" s="9"/>
      <c r="N91" s="9"/>
      <c r="O91" s="9"/>
      <c r="P91" s="9"/>
      <c r="Q91" s="36">
        <f>SUM(D91:P91)</f>
        <v>15</v>
      </c>
      <c r="R91" s="37">
        <f>Q91/COUNT(D91:P91)</f>
        <v>15</v>
      </c>
      <c r="S91" s="36">
        <f>COUNT(D91:P91)</f>
        <v>1</v>
      </c>
      <c r="U91" s="28"/>
      <c r="V91" s="24"/>
      <c r="W91" s="24"/>
      <c r="X91" s="28"/>
      <c r="Y91" s="28"/>
    </row>
    <row r="92" spans="1:26">
      <c r="A92" s="36"/>
      <c r="B92" s="9" t="s">
        <v>555</v>
      </c>
      <c r="C92" s="9" t="s">
        <v>435</v>
      </c>
      <c r="D92" s="9"/>
      <c r="E92" s="9"/>
      <c r="F92" s="9"/>
      <c r="G92" s="9"/>
      <c r="H92" s="9"/>
      <c r="I92" s="9">
        <v>15</v>
      </c>
      <c r="J92" s="9"/>
      <c r="K92" s="9"/>
      <c r="L92" s="9"/>
      <c r="M92" s="9"/>
      <c r="N92" s="9"/>
      <c r="O92" s="9"/>
      <c r="P92" s="9"/>
      <c r="Q92" s="36">
        <f>SUM(D92:P92)</f>
        <v>15</v>
      </c>
      <c r="R92" s="37">
        <f>Q92/COUNT(D92:P92)</f>
        <v>15</v>
      </c>
      <c r="S92" s="36">
        <f>COUNT(D92:P92)</f>
        <v>1</v>
      </c>
      <c r="U92" s="28"/>
      <c r="V92" s="28"/>
      <c r="W92" s="28"/>
      <c r="X92" s="24"/>
      <c r="Y92" s="28"/>
    </row>
    <row r="93" spans="1:26">
      <c r="A93" s="3"/>
      <c r="B93" s="9" t="s">
        <v>398</v>
      </c>
      <c r="C93" s="9" t="s">
        <v>439</v>
      </c>
      <c r="D93" s="9">
        <v>17</v>
      </c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36">
        <f>SUM(D93:P93)</f>
        <v>17</v>
      </c>
      <c r="R93" s="37">
        <f>Q93/COUNT(D93:P93)</f>
        <v>17</v>
      </c>
      <c r="S93" s="36">
        <f>COUNT(D93:P93)</f>
        <v>1</v>
      </c>
      <c r="U93" s="28"/>
      <c r="V93" s="24"/>
      <c r="W93" s="24"/>
      <c r="X93" s="28"/>
      <c r="Y93" s="28"/>
    </row>
    <row r="94" spans="1:26">
      <c r="A94" s="3"/>
      <c r="B94" s="9" t="s">
        <v>468</v>
      </c>
      <c r="C94" s="9" t="s">
        <v>437</v>
      </c>
      <c r="D94" s="9"/>
      <c r="E94" s="9"/>
      <c r="F94" s="9">
        <v>17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36">
        <f>SUM(D94:P94)</f>
        <v>17</v>
      </c>
      <c r="R94" s="37">
        <f>Q94/COUNT(D94:P94)</f>
        <v>17</v>
      </c>
      <c r="S94" s="36">
        <f>COUNT(D94:P94)</f>
        <v>1</v>
      </c>
      <c r="U94" s="28"/>
      <c r="V94" s="24"/>
      <c r="W94" s="24"/>
      <c r="X94" s="28"/>
      <c r="Y94" s="28"/>
    </row>
    <row r="95" spans="1:26">
      <c r="A95" s="36"/>
      <c r="B95" s="9" t="s">
        <v>42</v>
      </c>
      <c r="C95" s="9" t="s">
        <v>439</v>
      </c>
      <c r="D95" s="9"/>
      <c r="E95" s="9"/>
      <c r="F95" s="9"/>
      <c r="G95" s="9"/>
      <c r="H95" s="9">
        <v>18</v>
      </c>
      <c r="I95" s="9"/>
      <c r="J95" s="9"/>
      <c r="K95" s="9"/>
      <c r="L95" s="9"/>
      <c r="M95" s="9"/>
      <c r="N95" s="9"/>
      <c r="O95" s="9"/>
      <c r="P95" s="9"/>
      <c r="Q95" s="36">
        <f>SUM(D95:P95)</f>
        <v>18</v>
      </c>
      <c r="R95" s="37">
        <f>Q95/COUNT(D95:P95)</f>
        <v>18</v>
      </c>
      <c r="S95" s="36">
        <f>COUNT(D95:P95)</f>
        <v>1</v>
      </c>
      <c r="U95" s="28"/>
      <c r="V95" s="28"/>
      <c r="W95" s="28"/>
      <c r="X95" s="35"/>
      <c r="Y95" s="28"/>
    </row>
    <row r="96" spans="1:26">
      <c r="A96" s="3"/>
      <c r="B96" s="9" t="s">
        <v>26</v>
      </c>
      <c r="C96" s="9" t="s">
        <v>440</v>
      </c>
      <c r="D96" s="9"/>
      <c r="E96" s="9"/>
      <c r="F96" s="9"/>
      <c r="G96" s="9"/>
      <c r="H96" s="9"/>
      <c r="I96" s="9"/>
      <c r="J96" s="9"/>
      <c r="K96" s="9">
        <v>18</v>
      </c>
      <c r="L96" s="9"/>
      <c r="M96" s="9"/>
      <c r="N96" s="9"/>
      <c r="O96" s="9"/>
      <c r="P96" s="9"/>
      <c r="Q96" s="36">
        <f>SUM(D96:P96)</f>
        <v>18</v>
      </c>
      <c r="R96" s="37">
        <f>Q96/COUNT(D96:P96)</f>
        <v>18</v>
      </c>
      <c r="S96" s="36">
        <f>COUNT(D96:P96)</f>
        <v>1</v>
      </c>
      <c r="U96" s="24"/>
      <c r="V96" s="28"/>
      <c r="W96" s="28"/>
      <c r="X96" s="28"/>
      <c r="Y96" s="28"/>
      <c r="Z96" s="24"/>
    </row>
    <row r="97" spans="1:26">
      <c r="A97" s="3"/>
      <c r="B97" s="9" t="s">
        <v>37</v>
      </c>
      <c r="C97" s="9" t="s">
        <v>436</v>
      </c>
      <c r="D97" s="9"/>
      <c r="E97" s="9"/>
      <c r="F97" s="9"/>
      <c r="G97" s="9"/>
      <c r="H97" s="9"/>
      <c r="I97" s="9"/>
      <c r="J97" s="9"/>
      <c r="K97" s="9"/>
      <c r="L97" s="9">
        <v>19</v>
      </c>
      <c r="M97" s="9"/>
      <c r="N97" s="9"/>
      <c r="O97" s="9"/>
      <c r="P97" s="9"/>
      <c r="Q97" s="36">
        <f>SUM(D97:P97)</f>
        <v>19</v>
      </c>
      <c r="R97" s="37">
        <f>Q97/COUNT(D97:P97)</f>
        <v>19</v>
      </c>
      <c r="S97" s="36">
        <f>COUNT(D97:P97)</f>
        <v>1</v>
      </c>
      <c r="U97" s="24"/>
      <c r="V97" s="28"/>
      <c r="W97" s="28"/>
      <c r="X97" s="28"/>
      <c r="Y97" s="28"/>
      <c r="Z97" s="24"/>
    </row>
    <row r="98" spans="1:26">
      <c r="A98" s="36"/>
      <c r="B98" s="9" t="s">
        <v>557</v>
      </c>
      <c r="C98" s="9" t="s">
        <v>442</v>
      </c>
      <c r="D98" s="9"/>
      <c r="E98" s="9"/>
      <c r="F98" s="9"/>
      <c r="G98" s="9"/>
      <c r="H98" s="9"/>
      <c r="I98" s="9"/>
      <c r="J98" s="9">
        <v>19</v>
      </c>
      <c r="K98" s="9"/>
      <c r="L98" s="9"/>
      <c r="M98" s="9"/>
      <c r="N98" s="9"/>
      <c r="O98" s="9"/>
      <c r="P98" s="9"/>
      <c r="Q98" s="36">
        <f>SUM(D98:P98)</f>
        <v>19</v>
      </c>
      <c r="R98" s="37">
        <f>Q98/COUNT(D98:P98)</f>
        <v>19</v>
      </c>
      <c r="S98" s="36">
        <f>COUNT(D98:P98)</f>
        <v>1</v>
      </c>
      <c r="U98" s="24"/>
      <c r="V98" s="24"/>
      <c r="W98" s="24"/>
      <c r="X98" s="28"/>
      <c r="Y98" s="28"/>
      <c r="Z98" s="24"/>
    </row>
    <row r="99" spans="1:26">
      <c r="A99" s="36"/>
      <c r="B99" s="9" t="s">
        <v>28</v>
      </c>
      <c r="C99" s="9" t="s">
        <v>436</v>
      </c>
      <c r="D99" s="9"/>
      <c r="E99" s="9"/>
      <c r="F99" s="9"/>
      <c r="G99" s="9"/>
      <c r="H99" s="9"/>
      <c r="I99" s="9"/>
      <c r="J99" s="9"/>
      <c r="K99" s="9"/>
      <c r="L99" s="9">
        <v>20</v>
      </c>
      <c r="M99" s="9"/>
      <c r="N99" s="9"/>
      <c r="O99" s="9"/>
      <c r="P99" s="9"/>
      <c r="Q99" s="36">
        <f>SUM(D99:P99)</f>
        <v>20</v>
      </c>
      <c r="R99" s="37">
        <f>Q99/COUNT(D99:P99)</f>
        <v>20</v>
      </c>
      <c r="S99" s="36">
        <f>COUNT(D99:P99)</f>
        <v>1</v>
      </c>
      <c r="U99" s="24"/>
      <c r="V99" s="24"/>
      <c r="W99" s="24"/>
      <c r="X99" s="28"/>
      <c r="Y99" s="28"/>
      <c r="Z99" s="24"/>
    </row>
    <row r="100" spans="1:26">
      <c r="A100" s="3"/>
      <c r="B100" s="81" t="s">
        <v>548</v>
      </c>
      <c r="C100" s="81" t="s">
        <v>441</v>
      </c>
      <c r="D100" s="3"/>
      <c r="E100" s="3"/>
      <c r="F100" s="3"/>
      <c r="G100" s="3"/>
      <c r="H100" s="3"/>
      <c r="I100" s="3"/>
      <c r="J100" s="3">
        <v>20</v>
      </c>
      <c r="K100" s="3"/>
      <c r="L100" s="3"/>
      <c r="M100" s="3"/>
      <c r="N100" s="3"/>
      <c r="O100" s="3"/>
      <c r="P100" s="3"/>
      <c r="Q100" s="36">
        <f>SUM(D100:P100)</f>
        <v>20</v>
      </c>
      <c r="R100" s="37">
        <f>Q100/COUNT(D100:P100)</f>
        <v>20</v>
      </c>
      <c r="S100" s="36">
        <f>COUNT(D100:P100)</f>
        <v>1</v>
      </c>
      <c r="U100" s="24"/>
      <c r="V100" s="24"/>
      <c r="W100" s="24"/>
      <c r="X100" s="28"/>
      <c r="Y100" s="28"/>
      <c r="Z100" s="24"/>
    </row>
    <row r="101" spans="1:26">
      <c r="A101" s="3"/>
      <c r="B101" s="9" t="s">
        <v>126</v>
      </c>
      <c r="C101" s="9" t="s">
        <v>438</v>
      </c>
      <c r="D101" s="9"/>
      <c r="E101" s="9">
        <v>21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36">
        <f>SUM(D101:P101)</f>
        <v>21</v>
      </c>
      <c r="R101" s="37">
        <f>Q101/COUNT(D101:P101)</f>
        <v>21</v>
      </c>
      <c r="S101" s="36">
        <f>COUNT(D101:P101)</f>
        <v>1</v>
      </c>
      <c r="U101" s="24"/>
      <c r="V101" s="24"/>
      <c r="W101" s="24"/>
      <c r="X101" s="24"/>
      <c r="Y101" s="28"/>
      <c r="Z101" s="24"/>
    </row>
    <row r="102" spans="1:26">
      <c r="A102" s="36"/>
      <c r="B102" s="9" t="s">
        <v>394</v>
      </c>
      <c r="C102" s="9" t="s">
        <v>439</v>
      </c>
      <c r="D102" s="9"/>
      <c r="E102" s="9"/>
      <c r="F102" s="9"/>
      <c r="G102" s="9"/>
      <c r="H102" s="9">
        <v>22</v>
      </c>
      <c r="I102" s="9"/>
      <c r="J102" s="9"/>
      <c r="K102" s="9"/>
      <c r="L102" s="9"/>
      <c r="M102" s="9"/>
      <c r="N102" s="9"/>
      <c r="O102" s="9"/>
      <c r="P102" s="9"/>
      <c r="Q102" s="36">
        <f>SUM(D102:P102)</f>
        <v>22</v>
      </c>
      <c r="R102" s="37">
        <f>Q102/COUNT(D102:P102)</f>
        <v>22</v>
      </c>
      <c r="S102" s="36">
        <f>COUNT(D102:P102)</f>
        <v>1</v>
      </c>
      <c r="U102" s="28"/>
      <c r="V102" s="28"/>
      <c r="W102" s="28"/>
      <c r="X102" s="24"/>
      <c r="Y102" s="28"/>
      <c r="Z102" s="24"/>
    </row>
    <row r="103" spans="1:26">
      <c r="A103" s="3"/>
      <c r="B103" s="9" t="s">
        <v>260</v>
      </c>
      <c r="C103" s="9" t="s">
        <v>436</v>
      </c>
      <c r="D103" s="9"/>
      <c r="E103" s="9"/>
      <c r="F103" s="9">
        <v>22</v>
      </c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36">
        <f>SUM(D103:P103)</f>
        <v>22</v>
      </c>
      <c r="R103" s="37">
        <f>Q103/COUNT(D103:P103)</f>
        <v>22</v>
      </c>
      <c r="S103" s="36">
        <f>COUNT(D103:P103)</f>
        <v>1</v>
      </c>
      <c r="U103" s="28"/>
      <c r="V103" s="28"/>
      <c r="W103" s="28"/>
      <c r="X103" s="24"/>
      <c r="Y103" s="28"/>
      <c r="Z103" s="24"/>
    </row>
    <row r="104" spans="1:26">
      <c r="A104" s="3"/>
      <c r="B104" s="9" t="s">
        <v>266</v>
      </c>
      <c r="C104" s="9" t="s">
        <v>440</v>
      </c>
      <c r="D104" s="9"/>
      <c r="E104" s="9">
        <v>23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36">
        <f>SUM(D104:P104)</f>
        <v>23</v>
      </c>
      <c r="R104" s="37">
        <f>Q104/COUNT(D104:P104)</f>
        <v>23</v>
      </c>
      <c r="S104" s="36">
        <f>COUNT(D104:P104)</f>
        <v>1</v>
      </c>
      <c r="U104" s="24"/>
      <c r="V104" s="28"/>
      <c r="W104" s="28"/>
      <c r="X104" s="28"/>
      <c r="Y104" s="28"/>
    </row>
    <row r="105" spans="1:26">
      <c r="A105" s="36"/>
      <c r="B105" s="9" t="s">
        <v>571</v>
      </c>
      <c r="C105" s="9" t="s">
        <v>435</v>
      </c>
      <c r="D105" s="9"/>
      <c r="E105" s="9"/>
      <c r="F105" s="9"/>
      <c r="G105" s="9"/>
      <c r="H105" s="9"/>
      <c r="I105" s="9"/>
      <c r="J105" s="9"/>
      <c r="K105" s="9"/>
      <c r="L105" s="9">
        <v>26</v>
      </c>
      <c r="M105" s="9"/>
      <c r="N105" s="9"/>
      <c r="O105" s="9"/>
      <c r="P105" s="9"/>
      <c r="Q105" s="36">
        <f>SUM(D105:P105)</f>
        <v>26</v>
      </c>
      <c r="R105" s="37">
        <f>Q105/COUNT(D105:P105)</f>
        <v>26</v>
      </c>
      <c r="S105" s="36">
        <f>COUNT(D105:P105)</f>
        <v>1</v>
      </c>
      <c r="U105" s="24"/>
      <c r="V105" s="28"/>
      <c r="W105" s="28"/>
      <c r="X105" s="28"/>
      <c r="Y105" s="28"/>
    </row>
    <row r="106" spans="1:26">
      <c r="A106" s="3"/>
      <c r="B106" s="9" t="s">
        <v>99</v>
      </c>
      <c r="C106" s="9" t="s">
        <v>438</v>
      </c>
      <c r="D106" s="9"/>
      <c r="E106" s="9"/>
      <c r="F106" s="9"/>
      <c r="G106" s="9"/>
      <c r="H106" s="9"/>
      <c r="I106" s="9"/>
      <c r="J106" s="9"/>
      <c r="K106" s="9">
        <v>26</v>
      </c>
      <c r="L106" s="9"/>
      <c r="M106" s="9"/>
      <c r="N106" s="9"/>
      <c r="O106" s="9"/>
      <c r="P106" s="9"/>
      <c r="Q106" s="36">
        <f>SUM(D106:P106)</f>
        <v>26</v>
      </c>
      <c r="R106" s="37">
        <f>Q106/COUNT(D106:P106)</f>
        <v>26</v>
      </c>
      <c r="S106" s="36">
        <f>COUNT(D106:P106)</f>
        <v>1</v>
      </c>
      <c r="U106" s="28"/>
      <c r="V106" s="28"/>
      <c r="W106" s="28"/>
      <c r="X106" s="28"/>
      <c r="Y106" s="28"/>
    </row>
    <row r="107" spans="1:26">
      <c r="A107" s="3"/>
      <c r="B107" s="9" t="s">
        <v>221</v>
      </c>
      <c r="C107" s="9" t="s">
        <v>436</v>
      </c>
      <c r="D107" s="9"/>
      <c r="E107" s="9"/>
      <c r="F107" s="9"/>
      <c r="G107" s="9"/>
      <c r="H107" s="9"/>
      <c r="I107" s="9"/>
      <c r="J107" s="9"/>
      <c r="K107" s="9"/>
      <c r="L107" s="9">
        <v>27</v>
      </c>
      <c r="M107" s="9"/>
      <c r="N107" s="9"/>
      <c r="O107" s="9"/>
      <c r="P107" s="9"/>
      <c r="Q107" s="36">
        <f>SUM(D107:P107)</f>
        <v>27</v>
      </c>
      <c r="R107" s="37">
        <f>Q107/COUNT(D107:P107)</f>
        <v>27</v>
      </c>
      <c r="S107" s="36">
        <f>COUNT(D107:P107)</f>
        <v>1</v>
      </c>
      <c r="U107" s="28"/>
      <c r="V107" s="28"/>
      <c r="W107" s="28"/>
      <c r="X107" s="28"/>
      <c r="Y107" s="28"/>
    </row>
    <row r="108" spans="1:26" s="24" customFormat="1">
      <c r="A108" s="3"/>
      <c r="B108" s="9" t="s">
        <v>482</v>
      </c>
      <c r="C108" s="9" t="s">
        <v>439</v>
      </c>
      <c r="D108" s="9"/>
      <c r="E108" s="9"/>
      <c r="F108" s="9"/>
      <c r="G108" s="9"/>
      <c r="H108" s="9">
        <v>27</v>
      </c>
      <c r="I108" s="9"/>
      <c r="J108" s="9"/>
      <c r="K108" s="9"/>
      <c r="L108" s="9"/>
      <c r="M108" s="9"/>
      <c r="N108" s="9"/>
      <c r="O108" s="9"/>
      <c r="P108" s="9"/>
      <c r="Q108" s="36">
        <f>SUM(D108:P108)</f>
        <v>27</v>
      </c>
      <c r="R108" s="37">
        <f>Q108/COUNT(D108:P108)</f>
        <v>27</v>
      </c>
      <c r="S108" s="36">
        <f>COUNT(D108:P108)</f>
        <v>1</v>
      </c>
      <c r="V108" s="28"/>
      <c r="W108" s="28"/>
      <c r="X108" s="28"/>
      <c r="Y108" s="28"/>
      <c r="Z108"/>
    </row>
    <row r="109" spans="1:26" s="24" customFormat="1">
      <c r="A109" s="36"/>
      <c r="B109" s="9" t="s">
        <v>270</v>
      </c>
      <c r="C109" s="9" t="s">
        <v>438</v>
      </c>
      <c r="D109" s="9"/>
      <c r="E109" s="9"/>
      <c r="F109" s="9"/>
      <c r="G109" s="9"/>
      <c r="H109" s="9"/>
      <c r="I109" s="9"/>
      <c r="J109" s="9"/>
      <c r="K109" s="9">
        <v>27</v>
      </c>
      <c r="L109" s="9"/>
      <c r="M109" s="9"/>
      <c r="N109" s="9"/>
      <c r="O109" s="9"/>
      <c r="P109" s="9"/>
      <c r="Q109" s="36">
        <f>SUM(D109:P109)</f>
        <v>27</v>
      </c>
      <c r="R109" s="37">
        <f>Q109/COUNT(D109:P109)</f>
        <v>27</v>
      </c>
      <c r="S109" s="36">
        <f>COUNT(D109:P109)</f>
        <v>1</v>
      </c>
      <c r="U109" s="28"/>
      <c r="V109" s="28"/>
      <c r="W109" s="28"/>
      <c r="X109" s="28"/>
      <c r="Z109"/>
    </row>
    <row r="110" spans="1:26" s="24" customFormat="1">
      <c r="A110" s="3"/>
      <c r="B110" s="9" t="s">
        <v>478</v>
      </c>
      <c r="C110" s="9" t="s">
        <v>438</v>
      </c>
      <c r="D110" s="9"/>
      <c r="E110" s="9"/>
      <c r="F110" s="9"/>
      <c r="G110" s="9"/>
      <c r="H110" s="9"/>
      <c r="I110" s="9"/>
      <c r="J110" s="9"/>
      <c r="K110" s="9">
        <v>28</v>
      </c>
      <c r="L110" s="9"/>
      <c r="M110" s="9"/>
      <c r="N110" s="9"/>
      <c r="O110" s="9"/>
      <c r="P110" s="9"/>
      <c r="Q110" s="36">
        <f>SUM(D110:P110)</f>
        <v>28</v>
      </c>
      <c r="R110" s="37">
        <f>Q110/COUNT(D110:P110)</f>
        <v>28</v>
      </c>
      <c r="S110" s="36">
        <f>COUNT(D110:P110)</f>
        <v>1</v>
      </c>
      <c r="U110" s="28"/>
      <c r="V110" s="28"/>
      <c r="W110" s="28"/>
      <c r="X110" s="28"/>
      <c r="Z110"/>
    </row>
    <row r="111" spans="1:26" s="24" customFormat="1">
      <c r="A111" s="3"/>
      <c r="B111" s="9" t="s">
        <v>22</v>
      </c>
      <c r="C111" s="9" t="s">
        <v>435</v>
      </c>
      <c r="D111" s="9"/>
      <c r="E111" s="9"/>
      <c r="F111" s="9"/>
      <c r="G111" s="9"/>
      <c r="H111" s="9"/>
      <c r="I111" s="9">
        <v>30</v>
      </c>
      <c r="J111" s="9"/>
      <c r="K111" s="9"/>
      <c r="L111" s="9"/>
      <c r="M111" s="9"/>
      <c r="N111" s="9"/>
      <c r="O111" s="9"/>
      <c r="P111" s="9"/>
      <c r="Q111" s="36">
        <f>SUM(D111:P111)</f>
        <v>30</v>
      </c>
      <c r="R111" s="37">
        <f>Q111/COUNT(D111:P111)</f>
        <v>30</v>
      </c>
      <c r="S111" s="36">
        <f>COUNT(D111:P111)</f>
        <v>1</v>
      </c>
      <c r="U111" s="28"/>
      <c r="Z111"/>
    </row>
    <row r="112" spans="1:26" s="24" customFormat="1">
      <c r="A112" s="36"/>
      <c r="B112" s="9" t="s">
        <v>531</v>
      </c>
      <c r="C112" s="9" t="s">
        <v>440</v>
      </c>
      <c r="D112" s="9"/>
      <c r="E112" s="9">
        <v>30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36">
        <f>SUM(D112:P112)</f>
        <v>30</v>
      </c>
      <c r="R112" s="37">
        <f>Q112/COUNT(D112:P112)</f>
        <v>30</v>
      </c>
      <c r="S112" s="36">
        <f>COUNT(D112:P112)</f>
        <v>1</v>
      </c>
      <c r="V112" s="28"/>
      <c r="W112" s="28"/>
      <c r="X112" s="28"/>
      <c r="Z112"/>
    </row>
    <row r="113" spans="1:26" s="24" customFormat="1">
      <c r="A113" s="3"/>
      <c r="B113" s="9" t="s">
        <v>60</v>
      </c>
      <c r="C113" s="9" t="s">
        <v>438</v>
      </c>
      <c r="D113" s="9"/>
      <c r="E113" s="9"/>
      <c r="F113" s="9"/>
      <c r="G113" s="9"/>
      <c r="H113" s="9"/>
      <c r="I113" s="9"/>
      <c r="J113" s="9"/>
      <c r="K113" s="9">
        <v>31</v>
      </c>
      <c r="L113" s="9"/>
      <c r="M113" s="9"/>
      <c r="N113" s="9"/>
      <c r="O113" s="9"/>
      <c r="P113" s="9"/>
      <c r="Q113" s="36">
        <f>SUM(D113:P113)</f>
        <v>31</v>
      </c>
      <c r="R113" s="37">
        <f>Q113/COUNT(D113:P113)</f>
        <v>31</v>
      </c>
      <c r="S113" s="36">
        <f>COUNT(D113:P113)</f>
        <v>1</v>
      </c>
      <c r="V113" s="28"/>
      <c r="W113" s="28"/>
      <c r="X113" s="28"/>
      <c r="Z113"/>
    </row>
    <row r="114" spans="1:26" s="24" customFormat="1">
      <c r="A114" s="3"/>
      <c r="B114" s="9" t="s">
        <v>280</v>
      </c>
      <c r="C114" s="9" t="s">
        <v>440</v>
      </c>
      <c r="D114" s="9"/>
      <c r="E114" s="9">
        <v>31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36">
        <f>SUM(D114:P114)</f>
        <v>31</v>
      </c>
      <c r="R114" s="37">
        <f>Q114/COUNT(D114:P114)</f>
        <v>31</v>
      </c>
      <c r="S114" s="36">
        <f>COUNT(D114:P114)</f>
        <v>1</v>
      </c>
      <c r="V114" s="28"/>
      <c r="W114" s="28"/>
      <c r="X114" s="28"/>
      <c r="Z114"/>
    </row>
    <row r="115" spans="1:26" s="24" customFormat="1">
      <c r="A115" s="36"/>
      <c r="B115" s="9" t="s">
        <v>481</v>
      </c>
      <c r="C115" s="9" t="s">
        <v>439</v>
      </c>
      <c r="D115" s="9"/>
      <c r="E115" s="9"/>
      <c r="F115" s="9"/>
      <c r="G115" s="9"/>
      <c r="H115" s="9">
        <v>32</v>
      </c>
      <c r="I115" s="9"/>
      <c r="J115" s="9"/>
      <c r="K115" s="9"/>
      <c r="L115" s="9"/>
      <c r="M115" s="9"/>
      <c r="N115" s="9"/>
      <c r="O115" s="9"/>
      <c r="P115" s="9"/>
      <c r="Q115" s="36">
        <f>SUM(D115:P115)</f>
        <v>32</v>
      </c>
      <c r="R115" s="37">
        <f>Q115/COUNT(D115:P115)</f>
        <v>32</v>
      </c>
      <c r="S115" s="36">
        <f>COUNT(D115:P115)</f>
        <v>1</v>
      </c>
      <c r="U115" s="28"/>
      <c r="Z115"/>
    </row>
    <row r="116" spans="1:26" s="24" customFormat="1">
      <c r="A116" s="3"/>
      <c r="B116" s="9" t="s">
        <v>278</v>
      </c>
      <c r="C116" s="9" t="s">
        <v>440</v>
      </c>
      <c r="D116" s="9"/>
      <c r="E116" s="9">
        <v>32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36">
        <f>SUM(D116:P116)</f>
        <v>32</v>
      </c>
      <c r="R116" s="37">
        <f>Q116/COUNT(D116:P116)</f>
        <v>32</v>
      </c>
      <c r="S116" s="36">
        <f>COUNT(D116:P116)</f>
        <v>1</v>
      </c>
      <c r="V116" s="28"/>
      <c r="W116" s="28"/>
      <c r="X116" s="28"/>
    </row>
    <row r="117" spans="1:26" s="19" customFormat="1">
      <c r="A117" s="3"/>
      <c r="B117" s="9" t="s">
        <v>163</v>
      </c>
      <c r="C117" s="9" t="s">
        <v>438</v>
      </c>
      <c r="D117" s="9"/>
      <c r="E117" s="9"/>
      <c r="F117" s="9"/>
      <c r="G117" s="9"/>
      <c r="H117" s="9"/>
      <c r="I117" s="9"/>
      <c r="J117" s="9"/>
      <c r="K117" s="9">
        <v>34</v>
      </c>
      <c r="L117" s="9"/>
      <c r="M117" s="9"/>
      <c r="N117" s="9"/>
      <c r="O117" s="9"/>
      <c r="P117" s="9"/>
      <c r="Q117" s="36">
        <f>SUM(D117:P117)</f>
        <v>34</v>
      </c>
      <c r="R117" s="37">
        <f>Q117/COUNT(D117:P117)</f>
        <v>34</v>
      </c>
      <c r="S117" s="36">
        <f>COUNT(D117:P117)</f>
        <v>1</v>
      </c>
      <c r="U117" s="24"/>
      <c r="V117" s="24"/>
      <c r="W117" s="24"/>
      <c r="X117" s="24"/>
      <c r="Y117" s="28"/>
    </row>
    <row r="118" spans="1:26" s="19" customFormat="1">
      <c r="A118" s="36"/>
      <c r="B118" s="9" t="s">
        <v>551</v>
      </c>
      <c r="C118" s="9" t="s">
        <v>435</v>
      </c>
      <c r="D118" s="9"/>
      <c r="E118" s="9"/>
      <c r="F118" s="9"/>
      <c r="G118" s="9"/>
      <c r="H118" s="9">
        <v>34</v>
      </c>
      <c r="I118" s="9"/>
      <c r="J118" s="9"/>
      <c r="K118" s="9"/>
      <c r="L118" s="9"/>
      <c r="M118" s="9"/>
      <c r="N118" s="9"/>
      <c r="O118" s="9"/>
      <c r="P118" s="9"/>
      <c r="Q118" s="36">
        <f>SUM(D118:P118)</f>
        <v>34</v>
      </c>
      <c r="R118" s="37">
        <f>Q118/COUNT(D118:P118)</f>
        <v>34</v>
      </c>
      <c r="S118" s="36">
        <f>COUNT(D118:P118)</f>
        <v>1</v>
      </c>
      <c r="U118" s="24"/>
      <c r="V118" s="28"/>
      <c r="W118" s="28"/>
      <c r="X118" s="28"/>
      <c r="Y118" s="28"/>
    </row>
    <row r="119" spans="1:26" s="19" customFormat="1">
      <c r="A119" s="3"/>
      <c r="B119" s="9" t="s">
        <v>343</v>
      </c>
      <c r="C119" s="9" t="s">
        <v>439</v>
      </c>
      <c r="D119" s="9"/>
      <c r="E119" s="9"/>
      <c r="F119" s="9"/>
      <c r="G119" s="9"/>
      <c r="H119" s="9">
        <v>35</v>
      </c>
      <c r="I119" s="9"/>
      <c r="J119" s="9"/>
      <c r="K119" s="9"/>
      <c r="L119" s="9"/>
      <c r="M119" s="9"/>
      <c r="N119" s="9"/>
      <c r="O119" s="9"/>
      <c r="P119" s="9"/>
      <c r="Q119" s="36">
        <f>SUM(D119:P119)</f>
        <v>35</v>
      </c>
      <c r="R119" s="37">
        <f>Q119/COUNT(D119:P119)</f>
        <v>35</v>
      </c>
      <c r="S119" s="36">
        <f>COUNT(D119:P119)</f>
        <v>1</v>
      </c>
      <c r="U119" s="24"/>
      <c r="V119" s="28"/>
      <c r="W119" s="28"/>
      <c r="X119" s="28"/>
      <c r="Y119" s="28"/>
    </row>
    <row r="120" spans="1:26">
      <c r="A120" s="3"/>
      <c r="B120" s="9" t="s">
        <v>109</v>
      </c>
      <c r="C120" s="9" t="s">
        <v>438</v>
      </c>
      <c r="D120" s="9"/>
      <c r="E120" s="9"/>
      <c r="F120" s="9"/>
      <c r="G120" s="9"/>
      <c r="H120" s="9"/>
      <c r="I120" s="9"/>
      <c r="J120" s="9"/>
      <c r="K120" s="9">
        <v>36</v>
      </c>
      <c r="L120" s="9"/>
      <c r="M120" s="9"/>
      <c r="N120" s="9"/>
      <c r="O120" s="9"/>
      <c r="P120" s="9"/>
      <c r="Q120" s="36">
        <f>SUM(D120:P120)</f>
        <v>36</v>
      </c>
      <c r="R120" s="37">
        <f>Q120/COUNT(D120:P120)</f>
        <v>36</v>
      </c>
      <c r="S120" s="36">
        <f>COUNT(D120:P120)</f>
        <v>1</v>
      </c>
      <c r="U120" s="24"/>
      <c r="V120" s="24"/>
      <c r="W120" s="24"/>
      <c r="X120" s="24"/>
      <c r="Y120" s="28"/>
    </row>
    <row r="121" spans="1:26">
      <c r="A121" s="36"/>
      <c r="B121" s="9" t="s">
        <v>480</v>
      </c>
      <c r="C121" s="9" t="s">
        <v>437</v>
      </c>
      <c r="D121" s="9"/>
      <c r="E121" s="9"/>
      <c r="F121" s="9"/>
      <c r="G121" s="9"/>
      <c r="H121" s="9">
        <v>36</v>
      </c>
      <c r="I121" s="9"/>
      <c r="J121" s="9"/>
      <c r="K121" s="9"/>
      <c r="L121" s="9"/>
      <c r="M121" s="9"/>
      <c r="N121" s="9"/>
      <c r="O121" s="9"/>
      <c r="P121" s="9"/>
      <c r="Q121" s="36">
        <f>SUM(D121:P121)</f>
        <v>36</v>
      </c>
      <c r="R121" s="37">
        <f>Q121/COUNT(D121:P121)</f>
        <v>36</v>
      </c>
      <c r="S121" s="36">
        <f>COUNT(D121:P121)</f>
        <v>1</v>
      </c>
      <c r="U121" s="28"/>
      <c r="V121" s="24"/>
      <c r="W121" s="24"/>
      <c r="X121" s="24"/>
      <c r="Y121" s="28"/>
    </row>
    <row r="122" spans="1:26">
      <c r="A122" s="3"/>
      <c r="B122" s="9" t="s">
        <v>553</v>
      </c>
      <c r="C122" s="9" t="s">
        <v>439</v>
      </c>
      <c r="D122" s="9"/>
      <c r="E122" s="9"/>
      <c r="F122" s="9"/>
      <c r="G122" s="9"/>
      <c r="H122" s="9">
        <v>37</v>
      </c>
      <c r="I122" s="9"/>
      <c r="J122" s="9"/>
      <c r="K122" s="9"/>
      <c r="L122" s="9"/>
      <c r="M122" s="9"/>
      <c r="N122" s="9"/>
      <c r="O122" s="9"/>
      <c r="P122" s="9"/>
      <c r="Q122" s="36">
        <f>SUM(D122:P122)</f>
        <v>37</v>
      </c>
      <c r="R122" s="37">
        <f>Q122/COUNT(D122:P122)</f>
        <v>37</v>
      </c>
      <c r="S122" s="36">
        <f>COUNT(D122:P122)</f>
        <v>1</v>
      </c>
      <c r="U122" s="28"/>
      <c r="V122" s="28"/>
      <c r="W122" s="28"/>
      <c r="X122" s="28"/>
      <c r="Y122" s="28"/>
    </row>
    <row r="123" spans="1:26">
      <c r="A123" s="3"/>
      <c r="B123" s="9" t="s">
        <v>359</v>
      </c>
      <c r="C123" s="9" t="s">
        <v>441</v>
      </c>
      <c r="D123" s="9"/>
      <c r="E123" s="9"/>
      <c r="F123" s="9"/>
      <c r="G123" s="9"/>
      <c r="H123" s="9">
        <v>38</v>
      </c>
      <c r="I123" s="9"/>
      <c r="J123" s="9"/>
      <c r="K123" s="9"/>
      <c r="L123" s="9"/>
      <c r="M123" s="9"/>
      <c r="N123" s="9"/>
      <c r="O123" s="9"/>
      <c r="P123" s="9"/>
      <c r="Q123" s="36">
        <f>SUM(D123:P123)</f>
        <v>38</v>
      </c>
      <c r="R123" s="37">
        <f>Q123/COUNT(D123:P123)</f>
        <v>38</v>
      </c>
      <c r="S123" s="36">
        <f>COUNT(D123:P123)</f>
        <v>1</v>
      </c>
      <c r="U123" s="28"/>
      <c r="V123" s="28"/>
      <c r="W123" s="28"/>
      <c r="X123" s="28"/>
      <c r="Y123" s="24"/>
    </row>
    <row r="124" spans="1:26">
      <c r="A124" s="36"/>
      <c r="B124" s="9" t="s">
        <v>345</v>
      </c>
      <c r="C124" s="9" t="s">
        <v>439</v>
      </c>
      <c r="D124" s="9"/>
      <c r="E124" s="9"/>
      <c r="F124" s="9"/>
      <c r="G124" s="9"/>
      <c r="H124" s="9">
        <v>39</v>
      </c>
      <c r="I124" s="9"/>
      <c r="J124" s="9"/>
      <c r="K124" s="9"/>
      <c r="L124" s="9"/>
      <c r="M124" s="9"/>
      <c r="N124" s="9"/>
      <c r="O124" s="9"/>
      <c r="P124" s="9"/>
      <c r="Q124" s="36">
        <f>SUM(D124:P124)</f>
        <v>39</v>
      </c>
      <c r="R124" s="37">
        <f>Q124/COUNT(D124:P124)</f>
        <v>39</v>
      </c>
      <c r="S124" s="36">
        <f>COUNT(D124:P124)</f>
        <v>1</v>
      </c>
      <c r="U124" s="28"/>
      <c r="V124" s="24"/>
      <c r="W124" s="24"/>
      <c r="X124" s="24"/>
    </row>
    <row r="125" spans="1:26">
      <c r="A125" s="3"/>
      <c r="B125" s="9" t="s">
        <v>305</v>
      </c>
      <c r="C125" s="9" t="s">
        <v>438</v>
      </c>
      <c r="D125" s="9"/>
      <c r="E125" s="9"/>
      <c r="F125" s="9"/>
      <c r="G125" s="9"/>
      <c r="H125" s="9"/>
      <c r="I125" s="9"/>
      <c r="J125" s="9"/>
      <c r="K125" s="9">
        <v>41</v>
      </c>
      <c r="L125" s="9"/>
      <c r="M125" s="9"/>
      <c r="N125" s="9"/>
      <c r="O125" s="9"/>
      <c r="P125" s="9"/>
      <c r="Q125" s="36">
        <f>SUM(D125:P125)</f>
        <v>41</v>
      </c>
      <c r="R125" s="37">
        <f>Q125/COUNT(D125:P125)</f>
        <v>41</v>
      </c>
      <c r="S125" s="36">
        <f>COUNT(D125:P125)</f>
        <v>1</v>
      </c>
      <c r="U125" s="28"/>
      <c r="V125" s="24"/>
      <c r="W125" s="24"/>
      <c r="X125" s="24"/>
    </row>
    <row r="126" spans="1:26">
      <c r="A126" s="3"/>
      <c r="B126" s="9" t="s">
        <v>194</v>
      </c>
      <c r="C126" s="9" t="s">
        <v>439</v>
      </c>
      <c r="D126" s="9"/>
      <c r="E126" s="9"/>
      <c r="F126" s="9"/>
      <c r="G126" s="9"/>
      <c r="H126" s="9">
        <v>41</v>
      </c>
      <c r="I126" s="9"/>
      <c r="J126" s="9"/>
      <c r="K126" s="9"/>
      <c r="L126" s="9"/>
      <c r="M126" s="9"/>
      <c r="N126" s="9"/>
      <c r="O126" s="9"/>
      <c r="P126" s="9"/>
      <c r="Q126" s="36">
        <f>SUM(D126:P126)</f>
        <v>41</v>
      </c>
      <c r="R126" s="37">
        <f>Q126/COUNT(D126:P126)</f>
        <v>41</v>
      </c>
      <c r="S126" s="36">
        <f>COUNT(D126:P126)</f>
        <v>1</v>
      </c>
      <c r="U126" s="24"/>
      <c r="V126" s="28"/>
      <c r="W126" s="28"/>
      <c r="X126" s="28"/>
    </row>
    <row r="127" spans="1:26">
      <c r="A127" s="36"/>
      <c r="B127" s="9" t="s">
        <v>466</v>
      </c>
      <c r="C127" s="9" t="s">
        <v>438</v>
      </c>
      <c r="D127" s="9"/>
      <c r="E127" s="9"/>
      <c r="F127" s="9"/>
      <c r="G127" s="9"/>
      <c r="H127" s="9"/>
      <c r="I127" s="9"/>
      <c r="J127" s="9"/>
      <c r="K127" s="9">
        <v>42</v>
      </c>
      <c r="L127" s="9"/>
      <c r="M127" s="9"/>
      <c r="N127" s="9"/>
      <c r="O127" s="9"/>
      <c r="P127" s="9"/>
      <c r="Q127" s="36">
        <f>SUM(D127:P127)</f>
        <v>42</v>
      </c>
      <c r="R127" s="37">
        <f>Q127/COUNT(D127:P127)</f>
        <v>42</v>
      </c>
      <c r="S127" s="36">
        <f>COUNT(D127:P127)</f>
        <v>1</v>
      </c>
      <c r="U127" s="28"/>
      <c r="V127" s="28"/>
      <c r="W127" s="28"/>
      <c r="X127" s="28"/>
    </row>
    <row r="128" spans="1:26">
      <c r="A128" s="3"/>
      <c r="B128" s="9" t="s">
        <v>552</v>
      </c>
      <c r="C128" s="9" t="s">
        <v>439</v>
      </c>
      <c r="D128" s="9"/>
      <c r="E128" s="9"/>
      <c r="F128" s="9"/>
      <c r="G128" s="9"/>
      <c r="H128" s="9">
        <v>43</v>
      </c>
      <c r="I128" s="9"/>
      <c r="J128" s="9"/>
      <c r="K128" s="9"/>
      <c r="L128" s="9"/>
      <c r="M128" s="9"/>
      <c r="N128" s="9"/>
      <c r="O128" s="9"/>
      <c r="P128" s="9"/>
      <c r="Q128" s="36">
        <f>SUM(D128:P128)</f>
        <v>43</v>
      </c>
      <c r="R128" s="37">
        <f>Q128/COUNT(D128:P128)</f>
        <v>43</v>
      </c>
      <c r="S128" s="36">
        <f>COUNT(D128:P128)</f>
        <v>1</v>
      </c>
    </row>
    <row r="129" spans="1:1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</sheetData>
  <sortState ref="B28:S83">
    <sortCondition ref="R28:R83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A9" sqref="A9"/>
    </sheetView>
  </sheetViews>
  <sheetFormatPr baseColWidth="10" defaultColWidth="9.140625" defaultRowHeight="12.75"/>
  <cols>
    <col min="1" max="1" width="5.42578125" customWidth="1"/>
    <col min="2" max="2" width="28.140625" customWidth="1"/>
    <col min="3" max="3" width="5.5703125" customWidth="1"/>
    <col min="4" max="4" width="9.7109375" customWidth="1"/>
    <col min="5" max="5" width="4.7109375" customWidth="1"/>
    <col min="6" max="6" width="5" customWidth="1"/>
    <col min="7" max="12" width="7" customWidth="1"/>
    <col min="13" max="13" width="9.7109375" customWidth="1"/>
    <col min="14" max="14" width="7.7109375" customWidth="1"/>
    <col min="15" max="18" width="7" customWidth="1"/>
    <col min="19" max="19" width="3.85546875" customWidth="1"/>
  </cols>
  <sheetData>
    <row r="1" spans="1:18" ht="25.5">
      <c r="B1" s="2" t="s">
        <v>389</v>
      </c>
      <c r="H1" s="21"/>
    </row>
    <row r="2" spans="1:18" ht="25.5">
      <c r="B2" s="2"/>
      <c r="H2" s="21"/>
    </row>
    <row r="3" spans="1:18">
      <c r="B3" s="22" t="s">
        <v>314</v>
      </c>
    </row>
    <row r="4" spans="1:18">
      <c r="B4" t="s">
        <v>331</v>
      </c>
      <c r="C4" t="s">
        <v>332</v>
      </c>
      <c r="D4" s="20" t="s">
        <v>323</v>
      </c>
      <c r="E4" s="20" t="s">
        <v>324</v>
      </c>
      <c r="F4" s="20" t="s">
        <v>333</v>
      </c>
      <c r="G4" s="20">
        <v>1</v>
      </c>
      <c r="H4" s="20">
        <v>2</v>
      </c>
      <c r="I4" s="20">
        <v>3</v>
      </c>
      <c r="J4" s="20">
        <v>4</v>
      </c>
      <c r="K4" s="20">
        <v>5</v>
      </c>
      <c r="L4" s="20">
        <v>6</v>
      </c>
      <c r="M4" t="s">
        <v>325</v>
      </c>
      <c r="N4" t="s">
        <v>326</v>
      </c>
      <c r="O4" t="s">
        <v>327</v>
      </c>
      <c r="P4" t="s">
        <v>328</v>
      </c>
      <c r="Q4" t="s">
        <v>329</v>
      </c>
      <c r="R4" t="s">
        <v>330</v>
      </c>
    </row>
    <row r="5" spans="1:18" ht="18">
      <c r="A5" s="73">
        <v>1</v>
      </c>
      <c r="B5" s="73" t="s">
        <v>33</v>
      </c>
      <c r="C5" s="73" t="s">
        <v>435</v>
      </c>
      <c r="D5" s="73">
        <v>215</v>
      </c>
      <c r="E5" s="73">
        <f t="shared" ref="E5:E20" si="0">COUNT(G5:L5)*F5</f>
        <v>0</v>
      </c>
      <c r="F5" s="74">
        <v>0</v>
      </c>
      <c r="G5" s="73">
        <v>211</v>
      </c>
      <c r="H5" s="73">
        <v>242</v>
      </c>
      <c r="I5" s="73">
        <v>258</v>
      </c>
      <c r="J5" s="73">
        <v>192</v>
      </c>
      <c r="K5" s="73">
        <v>158</v>
      </c>
      <c r="L5" s="73">
        <v>275</v>
      </c>
      <c r="M5" s="73">
        <f t="shared" ref="M5:M20" si="1">SUM(G5:L5)</f>
        <v>1336</v>
      </c>
      <c r="N5" s="73">
        <f t="shared" ref="N5:N20" si="2">E5+M5</f>
        <v>1336</v>
      </c>
      <c r="O5" s="73"/>
      <c r="P5" s="73"/>
      <c r="Q5" s="73">
        <v>223</v>
      </c>
      <c r="R5" s="73"/>
    </row>
    <row r="6" spans="1:18" ht="18">
      <c r="A6" s="73">
        <v>2</v>
      </c>
      <c r="B6" s="73" t="s">
        <v>11</v>
      </c>
      <c r="C6" s="73" t="s">
        <v>435</v>
      </c>
      <c r="D6" s="73">
        <v>222</v>
      </c>
      <c r="E6" s="73">
        <f>COUNT(G6:L6)*F6</f>
        <v>0</v>
      </c>
      <c r="F6" s="74">
        <v>0</v>
      </c>
      <c r="G6" s="73">
        <v>248</v>
      </c>
      <c r="H6" s="73">
        <v>193</v>
      </c>
      <c r="I6" s="73">
        <v>192</v>
      </c>
      <c r="J6" s="73">
        <v>181</v>
      </c>
      <c r="K6" s="73">
        <v>255</v>
      </c>
      <c r="L6" s="73">
        <v>183</v>
      </c>
      <c r="M6" s="73">
        <f>SUM(G6:L6)</f>
        <v>1252</v>
      </c>
      <c r="N6" s="73">
        <f>E6+M6</f>
        <v>1252</v>
      </c>
      <c r="O6" s="73">
        <v>201</v>
      </c>
      <c r="P6" s="73">
        <v>189</v>
      </c>
      <c r="Q6" s="73">
        <v>212</v>
      </c>
      <c r="R6" s="73"/>
    </row>
    <row r="7" spans="1:18" ht="18">
      <c r="A7" s="73">
        <v>3</v>
      </c>
      <c r="B7" s="73" t="s">
        <v>336</v>
      </c>
      <c r="C7" s="73" t="s">
        <v>435</v>
      </c>
      <c r="D7" s="73">
        <v>221</v>
      </c>
      <c r="E7" s="73">
        <f t="shared" si="0"/>
        <v>0</v>
      </c>
      <c r="F7" s="74">
        <v>0</v>
      </c>
      <c r="G7" s="73">
        <v>254</v>
      </c>
      <c r="H7" s="73">
        <v>191</v>
      </c>
      <c r="I7" s="73">
        <v>236</v>
      </c>
      <c r="J7" s="73">
        <v>192</v>
      </c>
      <c r="K7" s="73">
        <v>177</v>
      </c>
      <c r="L7" s="73">
        <v>213</v>
      </c>
      <c r="M7" s="73">
        <f t="shared" si="1"/>
        <v>1263</v>
      </c>
      <c r="N7" s="73">
        <f t="shared" si="2"/>
        <v>1263</v>
      </c>
      <c r="O7" s="73"/>
      <c r="P7" s="73">
        <v>159</v>
      </c>
      <c r="Q7" s="73"/>
      <c r="R7" s="73"/>
    </row>
    <row r="8" spans="1:18" ht="18">
      <c r="A8" s="73">
        <v>4</v>
      </c>
      <c r="B8" s="73" t="s">
        <v>15</v>
      </c>
      <c r="C8" s="73" t="s">
        <v>435</v>
      </c>
      <c r="D8" s="73">
        <v>215</v>
      </c>
      <c r="E8" s="73">
        <f t="shared" si="0"/>
        <v>0</v>
      </c>
      <c r="F8" s="74">
        <v>0</v>
      </c>
      <c r="G8" s="73">
        <v>225</v>
      </c>
      <c r="H8" s="73">
        <v>186</v>
      </c>
      <c r="I8" s="73">
        <v>277</v>
      </c>
      <c r="J8" s="73">
        <v>181</v>
      </c>
      <c r="K8" s="73">
        <v>208</v>
      </c>
      <c r="L8" s="73">
        <v>181</v>
      </c>
      <c r="M8" s="73">
        <f t="shared" si="1"/>
        <v>1258</v>
      </c>
      <c r="N8" s="73">
        <f t="shared" si="2"/>
        <v>1258</v>
      </c>
      <c r="O8" s="73">
        <v>175</v>
      </c>
      <c r="P8" s="73"/>
      <c r="Q8" s="73"/>
      <c r="R8" s="73"/>
    </row>
    <row r="9" spans="1:18" ht="18">
      <c r="A9" s="73">
        <v>5</v>
      </c>
      <c r="B9" s="75" t="s">
        <v>16</v>
      </c>
      <c r="C9" s="75" t="s">
        <v>439</v>
      </c>
      <c r="D9" s="73">
        <v>215</v>
      </c>
      <c r="E9" s="73">
        <f t="shared" si="0"/>
        <v>0</v>
      </c>
      <c r="F9" s="74">
        <v>0</v>
      </c>
      <c r="G9" s="73">
        <v>165</v>
      </c>
      <c r="H9" s="73">
        <v>161</v>
      </c>
      <c r="I9" s="73">
        <v>213</v>
      </c>
      <c r="J9" s="73">
        <v>244</v>
      </c>
      <c r="K9" s="73">
        <v>236</v>
      </c>
      <c r="L9" s="73">
        <v>211</v>
      </c>
      <c r="M9" s="73">
        <f t="shared" si="1"/>
        <v>1230</v>
      </c>
      <c r="N9" s="73">
        <f t="shared" si="2"/>
        <v>1230</v>
      </c>
      <c r="O9" s="73"/>
      <c r="P9" s="73"/>
      <c r="Q9" s="73"/>
      <c r="R9" s="73"/>
    </row>
    <row r="10" spans="1:18" ht="18">
      <c r="A10" s="73">
        <v>6</v>
      </c>
      <c r="B10" s="73" t="s">
        <v>352</v>
      </c>
      <c r="C10" s="73" t="s">
        <v>438</v>
      </c>
      <c r="D10" s="73">
        <v>192</v>
      </c>
      <c r="E10" s="73">
        <f t="shared" si="0"/>
        <v>36</v>
      </c>
      <c r="F10" s="74">
        <v>6</v>
      </c>
      <c r="G10" s="73">
        <v>214</v>
      </c>
      <c r="H10" s="73">
        <v>237</v>
      </c>
      <c r="I10" s="73">
        <v>168</v>
      </c>
      <c r="J10" s="73">
        <v>179</v>
      </c>
      <c r="K10" s="73">
        <v>180</v>
      </c>
      <c r="L10" s="73">
        <v>210</v>
      </c>
      <c r="M10" s="73">
        <f t="shared" si="1"/>
        <v>1188</v>
      </c>
      <c r="N10" s="73">
        <f t="shared" si="2"/>
        <v>1224</v>
      </c>
      <c r="O10" s="73"/>
      <c r="P10" s="73"/>
      <c r="Q10" s="73"/>
      <c r="R10" s="73"/>
    </row>
    <row r="11" spans="1:18" ht="18">
      <c r="A11" s="73">
        <v>7</v>
      </c>
      <c r="B11" s="73" t="s">
        <v>23</v>
      </c>
      <c r="C11" s="73" t="s">
        <v>438</v>
      </c>
      <c r="D11" s="73">
        <v>225</v>
      </c>
      <c r="E11" s="73">
        <f t="shared" si="0"/>
        <v>0</v>
      </c>
      <c r="F11" s="74">
        <v>0</v>
      </c>
      <c r="G11" s="73">
        <v>215</v>
      </c>
      <c r="H11" s="73">
        <v>201</v>
      </c>
      <c r="I11" s="73">
        <v>183</v>
      </c>
      <c r="J11" s="73">
        <v>220</v>
      </c>
      <c r="K11" s="73">
        <v>200</v>
      </c>
      <c r="L11" s="73">
        <v>181</v>
      </c>
      <c r="M11" s="73">
        <f t="shared" si="1"/>
        <v>1200</v>
      </c>
      <c r="N11" s="73">
        <f t="shared" si="2"/>
        <v>1200</v>
      </c>
      <c r="O11" s="73"/>
      <c r="P11" s="73"/>
      <c r="Q11" s="73"/>
      <c r="R11" s="73"/>
    </row>
    <row r="12" spans="1:18" ht="18">
      <c r="A12" s="73">
        <v>8</v>
      </c>
      <c r="B12" s="73" t="s">
        <v>434</v>
      </c>
      <c r="C12" s="73" t="s">
        <v>435</v>
      </c>
      <c r="D12" s="73">
        <v>215</v>
      </c>
      <c r="E12" s="73">
        <f t="shared" si="0"/>
        <v>0</v>
      </c>
      <c r="F12" s="74">
        <v>0</v>
      </c>
      <c r="G12" s="73">
        <v>185</v>
      </c>
      <c r="H12" s="73">
        <v>146</v>
      </c>
      <c r="I12" s="73">
        <v>229</v>
      </c>
      <c r="J12" s="73">
        <v>196</v>
      </c>
      <c r="K12" s="73">
        <v>204</v>
      </c>
      <c r="L12" s="73">
        <v>238</v>
      </c>
      <c r="M12" s="73">
        <f t="shared" si="1"/>
        <v>1198</v>
      </c>
      <c r="N12" s="73">
        <f t="shared" si="2"/>
        <v>1198</v>
      </c>
      <c r="O12" s="73"/>
      <c r="P12" s="73"/>
      <c r="Q12" s="73"/>
      <c r="R12" s="73"/>
    </row>
    <row r="13" spans="1:18" ht="18">
      <c r="A13" s="73">
        <v>9</v>
      </c>
      <c r="B13" s="73" t="s">
        <v>247</v>
      </c>
      <c r="C13" s="73" t="s">
        <v>441</v>
      </c>
      <c r="D13" s="73">
        <v>196</v>
      </c>
      <c r="E13" s="73">
        <f t="shared" si="0"/>
        <v>18</v>
      </c>
      <c r="F13" s="74">
        <v>3</v>
      </c>
      <c r="G13" s="73">
        <v>168</v>
      </c>
      <c r="H13" s="73">
        <v>189</v>
      </c>
      <c r="I13" s="73">
        <v>221</v>
      </c>
      <c r="J13" s="73">
        <v>162</v>
      </c>
      <c r="K13" s="73">
        <v>208</v>
      </c>
      <c r="L13" s="73">
        <v>205</v>
      </c>
      <c r="M13" s="73">
        <f t="shared" si="1"/>
        <v>1153</v>
      </c>
      <c r="N13" s="73">
        <f t="shared" si="2"/>
        <v>1171</v>
      </c>
      <c r="O13" s="73"/>
      <c r="P13" s="73"/>
      <c r="Q13" s="73"/>
      <c r="R13" s="73"/>
    </row>
    <row r="14" spans="1:18" ht="18">
      <c r="A14" s="73">
        <v>10</v>
      </c>
      <c r="B14" s="73" t="s">
        <v>503</v>
      </c>
      <c r="C14" s="73" t="s">
        <v>435</v>
      </c>
      <c r="D14" s="73">
        <v>214</v>
      </c>
      <c r="E14" s="73">
        <f t="shared" si="0"/>
        <v>0</v>
      </c>
      <c r="F14" s="74">
        <v>0</v>
      </c>
      <c r="G14" s="73">
        <v>212</v>
      </c>
      <c r="H14" s="73">
        <v>181</v>
      </c>
      <c r="I14" s="73">
        <v>197</v>
      </c>
      <c r="J14" s="73">
        <v>168</v>
      </c>
      <c r="K14" s="73">
        <v>228</v>
      </c>
      <c r="L14" s="73">
        <v>174</v>
      </c>
      <c r="M14" s="73">
        <f t="shared" si="1"/>
        <v>1160</v>
      </c>
      <c r="N14" s="73">
        <f t="shared" si="2"/>
        <v>1160</v>
      </c>
      <c r="O14" s="73"/>
      <c r="P14" s="73"/>
      <c r="Q14" s="73"/>
      <c r="R14" s="73"/>
    </row>
    <row r="15" spans="1:18" ht="18">
      <c r="A15" s="73">
        <v>11</v>
      </c>
      <c r="B15" s="73" t="s">
        <v>225</v>
      </c>
      <c r="C15" s="73" t="s">
        <v>438</v>
      </c>
      <c r="D15" s="73">
        <v>212</v>
      </c>
      <c r="E15" s="73">
        <f t="shared" si="0"/>
        <v>0</v>
      </c>
      <c r="F15" s="74">
        <v>0</v>
      </c>
      <c r="G15" s="73">
        <v>226</v>
      </c>
      <c r="H15" s="73">
        <v>176</v>
      </c>
      <c r="I15" s="73">
        <v>181</v>
      </c>
      <c r="J15" s="73">
        <v>196</v>
      </c>
      <c r="K15" s="73">
        <v>185</v>
      </c>
      <c r="L15" s="73">
        <v>166</v>
      </c>
      <c r="M15" s="73">
        <f t="shared" si="1"/>
        <v>1130</v>
      </c>
      <c r="N15" s="73">
        <f t="shared" si="2"/>
        <v>1130</v>
      </c>
      <c r="O15" s="73"/>
      <c r="P15" s="73"/>
      <c r="Q15" s="73"/>
      <c r="R15" s="73"/>
    </row>
    <row r="16" spans="1:18" ht="18">
      <c r="A16" s="73">
        <v>12</v>
      </c>
      <c r="B16" s="73" t="s">
        <v>21</v>
      </c>
      <c r="C16" s="73" t="s">
        <v>435</v>
      </c>
      <c r="D16" s="73">
        <v>217</v>
      </c>
      <c r="E16" s="73">
        <f t="shared" si="0"/>
        <v>0</v>
      </c>
      <c r="F16" s="74">
        <v>0</v>
      </c>
      <c r="G16" s="73">
        <v>189</v>
      </c>
      <c r="H16" s="73">
        <v>198</v>
      </c>
      <c r="I16" s="73">
        <v>192</v>
      </c>
      <c r="J16" s="73">
        <v>197</v>
      </c>
      <c r="K16" s="73">
        <v>173</v>
      </c>
      <c r="L16" s="73">
        <v>171</v>
      </c>
      <c r="M16" s="73">
        <f t="shared" si="1"/>
        <v>1120</v>
      </c>
      <c r="N16" s="73">
        <f t="shared" si="2"/>
        <v>1120</v>
      </c>
      <c r="O16" s="73"/>
      <c r="P16" s="73"/>
      <c r="Q16" s="73"/>
      <c r="R16" s="73"/>
    </row>
    <row r="17" spans="1:18" ht="18">
      <c r="A17" s="73">
        <v>13</v>
      </c>
      <c r="B17" s="73" t="s">
        <v>501</v>
      </c>
      <c r="C17" s="73" t="s">
        <v>438</v>
      </c>
      <c r="D17" s="73">
        <v>210</v>
      </c>
      <c r="E17" s="73">
        <f t="shared" si="0"/>
        <v>0</v>
      </c>
      <c r="F17" s="74">
        <v>0</v>
      </c>
      <c r="G17" s="73">
        <v>236</v>
      </c>
      <c r="H17" s="73">
        <v>190</v>
      </c>
      <c r="I17" s="73">
        <v>163</v>
      </c>
      <c r="J17" s="73">
        <v>176</v>
      </c>
      <c r="K17" s="73">
        <v>174</v>
      </c>
      <c r="L17" s="73">
        <v>165</v>
      </c>
      <c r="M17" s="73">
        <f t="shared" si="1"/>
        <v>1104</v>
      </c>
      <c r="N17" s="73">
        <f t="shared" si="2"/>
        <v>1104</v>
      </c>
      <c r="O17" s="73"/>
      <c r="P17" s="73"/>
      <c r="Q17" s="73"/>
      <c r="R17" s="73"/>
    </row>
    <row r="18" spans="1:18" ht="18">
      <c r="A18" s="73">
        <v>14</v>
      </c>
      <c r="B18" s="73" t="s">
        <v>502</v>
      </c>
      <c r="C18" s="73" t="s">
        <v>438</v>
      </c>
      <c r="D18" s="73">
        <v>192</v>
      </c>
      <c r="E18" s="73">
        <f t="shared" si="0"/>
        <v>36</v>
      </c>
      <c r="F18" s="74">
        <v>6</v>
      </c>
      <c r="G18" s="73">
        <v>165</v>
      </c>
      <c r="H18" s="73">
        <v>182</v>
      </c>
      <c r="I18" s="73">
        <v>172</v>
      </c>
      <c r="J18" s="73">
        <v>188</v>
      </c>
      <c r="K18" s="73">
        <v>134</v>
      </c>
      <c r="L18" s="73">
        <v>173</v>
      </c>
      <c r="M18" s="73">
        <f t="shared" si="1"/>
        <v>1014</v>
      </c>
      <c r="N18" s="73">
        <f t="shared" si="2"/>
        <v>1050</v>
      </c>
      <c r="O18" s="73"/>
      <c r="P18" s="73"/>
      <c r="Q18" s="73"/>
      <c r="R18" s="73"/>
    </row>
    <row r="19" spans="1:18" ht="18">
      <c r="A19" s="73">
        <v>15</v>
      </c>
      <c r="B19" s="73" t="s">
        <v>499</v>
      </c>
      <c r="C19" s="73" t="s">
        <v>500</v>
      </c>
      <c r="D19" s="73">
        <v>204</v>
      </c>
      <c r="E19" s="73">
        <f t="shared" si="0"/>
        <v>0</v>
      </c>
      <c r="F19" s="74">
        <v>0</v>
      </c>
      <c r="G19" s="73">
        <v>131</v>
      </c>
      <c r="H19" s="73">
        <v>165</v>
      </c>
      <c r="I19" s="73">
        <v>157</v>
      </c>
      <c r="J19" s="73">
        <v>179</v>
      </c>
      <c r="K19" s="73">
        <v>188</v>
      </c>
      <c r="L19" s="73">
        <v>222</v>
      </c>
      <c r="M19" s="73">
        <f t="shared" si="1"/>
        <v>1042</v>
      </c>
      <c r="N19" s="73">
        <f t="shared" si="2"/>
        <v>1042</v>
      </c>
      <c r="O19" s="73"/>
      <c r="P19" s="73"/>
      <c r="Q19" s="73"/>
      <c r="R19" s="73"/>
    </row>
    <row r="20" spans="1:18" ht="18.75" thickBot="1">
      <c r="A20" s="76">
        <v>16</v>
      </c>
      <c r="B20" s="77" t="s">
        <v>20</v>
      </c>
      <c r="C20" s="77" t="s">
        <v>439</v>
      </c>
      <c r="D20" s="73">
        <v>202</v>
      </c>
      <c r="E20" s="73">
        <f t="shared" si="0"/>
        <v>0</v>
      </c>
      <c r="F20" s="74">
        <v>0</v>
      </c>
      <c r="G20" s="73">
        <v>155</v>
      </c>
      <c r="H20" s="73">
        <v>147</v>
      </c>
      <c r="I20" s="73">
        <v>172</v>
      </c>
      <c r="J20" s="73">
        <v>125</v>
      </c>
      <c r="K20" s="73">
        <v>183</v>
      </c>
      <c r="L20" s="73">
        <v>170</v>
      </c>
      <c r="M20" s="73">
        <f t="shared" si="1"/>
        <v>952</v>
      </c>
      <c r="N20" s="73">
        <f t="shared" si="2"/>
        <v>952</v>
      </c>
      <c r="O20" s="73"/>
      <c r="P20" s="73"/>
      <c r="Q20" s="73"/>
      <c r="R20" s="73"/>
    </row>
    <row r="21" spans="1:18" ht="18">
      <c r="A21" s="21"/>
      <c r="B21" s="21"/>
      <c r="C21" s="21"/>
      <c r="D21" s="78"/>
      <c r="E21" s="73"/>
      <c r="F21" s="79"/>
      <c r="G21" s="21"/>
      <c r="H21" s="21"/>
      <c r="I21" s="21"/>
      <c r="J21" s="21"/>
      <c r="K21" s="21"/>
      <c r="L21" s="21"/>
      <c r="M21" s="73"/>
      <c r="N21" s="73"/>
      <c r="O21" s="21"/>
      <c r="P21" s="21"/>
      <c r="Q21" s="21"/>
      <c r="R21" s="21"/>
    </row>
    <row r="22" spans="1:18" ht="18">
      <c r="A22" s="21"/>
      <c r="B22" s="53" t="s">
        <v>313</v>
      </c>
      <c r="C22" s="21"/>
      <c r="D22" s="80"/>
      <c r="E22" s="73"/>
      <c r="F22" s="79"/>
      <c r="G22" s="21"/>
      <c r="H22" s="21"/>
      <c r="I22" s="21"/>
      <c r="J22" s="21"/>
      <c r="K22" s="21"/>
      <c r="L22" s="21"/>
      <c r="M22" s="73"/>
      <c r="N22" s="73"/>
      <c r="O22" s="21"/>
      <c r="P22" s="21"/>
      <c r="Q22" s="21"/>
      <c r="R22" s="21"/>
    </row>
    <row r="23" spans="1:18" ht="18">
      <c r="A23" s="73">
        <v>1</v>
      </c>
      <c r="B23" s="73" t="s">
        <v>484</v>
      </c>
      <c r="C23" s="73" t="s">
        <v>435</v>
      </c>
      <c r="D23" s="73">
        <v>200</v>
      </c>
      <c r="E23" s="73">
        <f>COUNT(G23:L23)*F23</f>
        <v>0</v>
      </c>
      <c r="F23" s="74">
        <v>0</v>
      </c>
      <c r="G23" s="73">
        <v>220</v>
      </c>
      <c r="H23" s="73">
        <v>179</v>
      </c>
      <c r="I23" s="73">
        <v>202</v>
      </c>
      <c r="J23" s="73">
        <v>164</v>
      </c>
      <c r="K23" s="73">
        <v>215</v>
      </c>
      <c r="L23" s="73">
        <v>244</v>
      </c>
      <c r="M23" s="73">
        <f>SUM(G23:L23)</f>
        <v>1224</v>
      </c>
      <c r="N23" s="73">
        <f>E23+M23</f>
        <v>1224</v>
      </c>
      <c r="O23" s="73"/>
      <c r="P23" s="73"/>
      <c r="Q23" s="73">
        <v>222</v>
      </c>
      <c r="R23" s="73"/>
    </row>
    <row r="24" spans="1:18" ht="18">
      <c r="A24" s="73">
        <v>2</v>
      </c>
      <c r="B24" s="73" t="s">
        <v>46</v>
      </c>
      <c r="C24" s="73" t="s">
        <v>438</v>
      </c>
      <c r="D24" s="73">
        <v>211</v>
      </c>
      <c r="E24" s="73">
        <f>COUNT(G24:L24)*F24</f>
        <v>0</v>
      </c>
      <c r="F24" s="74">
        <v>0</v>
      </c>
      <c r="G24" s="73">
        <v>202</v>
      </c>
      <c r="H24" s="73">
        <v>192</v>
      </c>
      <c r="I24" s="73">
        <v>175</v>
      </c>
      <c r="J24" s="73">
        <v>176</v>
      </c>
      <c r="K24" s="73">
        <v>181</v>
      </c>
      <c r="L24" s="73">
        <v>229</v>
      </c>
      <c r="M24" s="73">
        <f>SUM(G24:L24)</f>
        <v>1155</v>
      </c>
      <c r="N24" s="73">
        <f>E24+M24</f>
        <v>1155</v>
      </c>
      <c r="O24" s="73"/>
      <c r="P24" s="73">
        <v>191</v>
      </c>
      <c r="Q24" s="73">
        <v>174</v>
      </c>
      <c r="R24" s="73"/>
    </row>
    <row r="25" spans="1:18" ht="18">
      <c r="A25" s="73">
        <v>3</v>
      </c>
      <c r="B25" s="73" t="s">
        <v>375</v>
      </c>
      <c r="C25" s="73" t="s">
        <v>440</v>
      </c>
      <c r="D25" s="73">
        <v>197</v>
      </c>
      <c r="E25" s="73">
        <f>COUNT(G25:L25)*F25</f>
        <v>12</v>
      </c>
      <c r="F25" s="74">
        <v>2</v>
      </c>
      <c r="G25" s="73">
        <v>143</v>
      </c>
      <c r="H25" s="73">
        <v>161</v>
      </c>
      <c r="I25" s="73">
        <v>176</v>
      </c>
      <c r="J25" s="73">
        <v>183</v>
      </c>
      <c r="K25" s="73">
        <v>172</v>
      </c>
      <c r="L25" s="73">
        <v>227</v>
      </c>
      <c r="M25" s="73">
        <f>SUM(G25:L25)</f>
        <v>1062</v>
      </c>
      <c r="N25" s="73">
        <f>E25+M25</f>
        <v>1074</v>
      </c>
      <c r="O25" s="73">
        <v>206</v>
      </c>
      <c r="P25" s="73">
        <v>151</v>
      </c>
      <c r="Q25" s="73"/>
      <c r="R25" s="73"/>
    </row>
    <row r="26" spans="1:18" ht="18">
      <c r="A26" s="73">
        <v>4</v>
      </c>
      <c r="B26" s="73" t="s">
        <v>504</v>
      </c>
      <c r="C26" s="73" t="s">
        <v>435</v>
      </c>
      <c r="D26" s="73">
        <v>179</v>
      </c>
      <c r="E26" s="73">
        <f>COUNT(G26:L26)*F26</f>
        <v>96</v>
      </c>
      <c r="F26" s="74">
        <v>16</v>
      </c>
      <c r="G26" s="73">
        <v>122</v>
      </c>
      <c r="H26" s="73">
        <v>115</v>
      </c>
      <c r="I26" s="73">
        <v>150</v>
      </c>
      <c r="J26" s="73">
        <v>147</v>
      </c>
      <c r="K26" s="73">
        <v>146</v>
      </c>
      <c r="L26" s="73">
        <v>229</v>
      </c>
      <c r="M26" s="73">
        <f>SUM(G26:L26)</f>
        <v>909</v>
      </c>
      <c r="N26" s="73">
        <f>E26+M26</f>
        <v>1005</v>
      </c>
      <c r="O26" s="73">
        <v>145</v>
      </c>
      <c r="P26" s="73"/>
      <c r="Q26" s="73"/>
      <c r="R26" s="73"/>
    </row>
    <row r="29" spans="1:18">
      <c r="B29" t="s">
        <v>334</v>
      </c>
    </row>
  </sheetData>
  <sortState ref="B5:N20">
    <sortCondition descending="1" ref="N5:N20"/>
  </sortState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3:C17"/>
  <sheetViews>
    <sheetView workbookViewId="0">
      <selection activeCell="C8" sqref="C8"/>
    </sheetView>
  </sheetViews>
  <sheetFormatPr baseColWidth="10" defaultColWidth="9.140625" defaultRowHeight="12.75"/>
  <cols>
    <col min="1" max="1" width="15.5703125" customWidth="1"/>
    <col min="2" max="2" width="13.7109375" customWidth="1"/>
    <col min="3" max="3" width="57" customWidth="1"/>
  </cols>
  <sheetData>
    <row r="3" spans="1:3" ht="27">
      <c r="A3" s="12" t="s">
        <v>505</v>
      </c>
    </row>
    <row r="4" spans="1:3" s="15" customFormat="1" ht="23.25">
      <c r="A4" s="15" t="s">
        <v>322</v>
      </c>
    </row>
    <row r="5" spans="1:3" s="15" customFormat="1" ht="23.25"/>
    <row r="6" spans="1:3" s="15" customFormat="1" ht="23.25">
      <c r="A6" s="15" t="s">
        <v>314</v>
      </c>
    </row>
    <row r="7" spans="1:3" ht="25.5">
      <c r="A7" s="13" t="s">
        <v>315</v>
      </c>
      <c r="B7" s="14" t="s">
        <v>379</v>
      </c>
      <c r="C7" s="13"/>
    </row>
    <row r="8" spans="1:3" ht="25.5">
      <c r="A8" s="13" t="s">
        <v>316</v>
      </c>
      <c r="B8" s="14" t="s">
        <v>380</v>
      </c>
      <c r="C8" s="13"/>
    </row>
    <row r="9" spans="1:3" ht="25.5">
      <c r="A9" s="13" t="s">
        <v>317</v>
      </c>
      <c r="B9" s="14" t="s">
        <v>381</v>
      </c>
      <c r="C9" s="13" t="s">
        <v>509</v>
      </c>
    </row>
    <row r="10" spans="1:3" ht="25.5">
      <c r="A10" s="13" t="s">
        <v>319</v>
      </c>
      <c r="B10" s="14" t="s">
        <v>320</v>
      </c>
      <c r="C10" s="13" t="s">
        <v>508</v>
      </c>
    </row>
    <row r="11" spans="1:3" ht="25.5">
      <c r="A11" s="17"/>
      <c r="B11" s="18"/>
      <c r="C11" s="17"/>
    </row>
    <row r="13" spans="1:3" s="15" customFormat="1" ht="23.25">
      <c r="A13" s="16" t="s">
        <v>313</v>
      </c>
    </row>
    <row r="14" spans="1:3" ht="25.5">
      <c r="A14" s="13" t="s">
        <v>315</v>
      </c>
      <c r="B14" s="14" t="s">
        <v>381</v>
      </c>
      <c r="C14" s="13"/>
    </row>
    <row r="15" spans="1:3" s="2" customFormat="1" ht="25.5">
      <c r="A15" s="13" t="s">
        <v>316</v>
      </c>
      <c r="B15" s="14" t="s">
        <v>318</v>
      </c>
      <c r="C15" s="13"/>
    </row>
    <row r="16" spans="1:3" s="2" customFormat="1" ht="25.5">
      <c r="A16" s="13" t="s">
        <v>317</v>
      </c>
      <c r="B16" s="14" t="s">
        <v>320</v>
      </c>
      <c r="C16" s="13" t="s">
        <v>507</v>
      </c>
    </row>
    <row r="17" spans="1:3" ht="25.5">
      <c r="A17" s="56" t="s">
        <v>319</v>
      </c>
      <c r="B17" s="57" t="s">
        <v>321</v>
      </c>
      <c r="C17" s="9" t="s">
        <v>506</v>
      </c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Snittliste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Junior Mjøscup</vt:lpstr>
      <vt:lpstr>Totalliste</vt:lpstr>
      <vt:lpstr>Finaler</vt:lpstr>
      <vt:lpstr>Premieoversikt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2010-10-10T19:54:14Z</cp:lastPrinted>
  <dcterms:created xsi:type="dcterms:W3CDTF">2006-10-16T15:46:55Z</dcterms:created>
  <dcterms:modified xsi:type="dcterms:W3CDTF">2011-01-09T21:22:38Z</dcterms:modified>
</cp:coreProperties>
</file>